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environmentnswgov-my.sharepoint.com/personal/sarah_graham_environment_nsw_gov_au/Documents/NABERS/Website/Prediction tools/"/>
    </mc:Choice>
  </mc:AlternateContent>
  <xr:revisionPtr revIDLastSave="0" documentId="8_{DF3944DA-6E52-43F5-9A61-1844F12F5A1D}" xr6:coauthVersionLast="45" xr6:coauthVersionMax="45" xr10:uidLastSave="{00000000-0000-0000-0000-000000000000}"/>
  <workbookProtection workbookAlgorithmName="SHA-512" workbookHashValue="3f35KkovCBUX6z0W/dgokXDfYqSgWGvpGPFHYioQOnLxx2pJ0FRI9UOxKI8MGbYnv02hB/oJ85I46nq6qNceKw==" workbookSaltValue="l3PWZSERYE66IlTkU/93Kw==" workbookSpinCount="100000" lockStructure="1"/>
  <bookViews>
    <workbookView xWindow="-120" yWindow="-120" windowWidth="29040" windowHeight="15840" tabRatio="769" xr2:uid="{EAFE7F4F-4F6C-4437-9520-BC3482FE07EE}"/>
  </bookViews>
  <sheets>
    <sheet name="IT Equipment" sheetId="1" r:id="rId1"/>
    <sheet name="Infrastructure" sheetId="21" r:id="rId2"/>
    <sheet name="Whole Facility" sheetId="22" r:id="rId3"/>
    <sheet name="Data Centre Reverse Calculator" sheetId="23" r:id="rId4"/>
    <sheet name="Data Centre_ERF" sheetId="25" r:id="rId5"/>
    <sheet name="Climate_zones" sheetId="19" state="hidden" r:id="rId6"/>
    <sheet name="Climate_pcode_xref" sheetId="20" state="hidden" r:id="rId7"/>
    <sheet name="SGEx" sheetId="14" state="hidden" r:id="rId8"/>
    <sheet name="NGA factors 2020" sheetId="24" state="hidden" r:id="rId9"/>
  </sheets>
  <externalReferences>
    <externalReference r:id="rId10"/>
  </externalReferences>
  <definedNames>
    <definedName name="_xlnm._FilterDatabase" localSheetId="6" hidden="1">Climate_pcode_xref!$A$1:$C$3727</definedName>
    <definedName name="_xlnm._FilterDatabase" localSheetId="5" hidden="1">Climate_zones!$A$1:$E$71</definedName>
    <definedName name="_xlnm._FilterDatabase" localSheetId="3" hidden="1">'Data Centre Reverse Calculator'!$B$75:$B$77</definedName>
    <definedName name="_xlnm._FilterDatabase" localSheetId="4" hidden="1">'Data Centre_ERF'!$B$75:$B$77</definedName>
    <definedName name="Climate_pcode_xref">[1]Climate_pcode_xref!$A$1:$C$3727</definedName>
    <definedName name="Climate_zone_table">[1]Climate_zones!$A$1:$E$71</definedName>
    <definedName name="emission_factors_table">[1]calc_coefficients!$A$5:$E$12</definedName>
    <definedName name="NGA_lpg_2011" localSheetId="4">[1]NGA_factors!#REF!</definedName>
    <definedName name="NGA_lpg_2011">[1]NGA_factors!#REF!</definedName>
    <definedName name="_xlnm.Print_Area" localSheetId="4">'Data Centre_ERF'!$A$4:$I$74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7" i="22" l="1"/>
  <c r="E51" i="22"/>
  <c r="E44" i="22"/>
  <c r="E36" i="22"/>
  <c r="E55" i="22"/>
  <c r="F49" i="22"/>
  <c r="E49" i="22"/>
  <c r="F42" i="22"/>
  <c r="E42" i="22"/>
  <c r="E34" i="22"/>
  <c r="E57" i="21"/>
  <c r="E51" i="21"/>
  <c r="E44" i="21"/>
  <c r="E36" i="21"/>
  <c r="E55" i="21"/>
  <c r="F49" i="21"/>
  <c r="E49" i="21"/>
  <c r="F42" i="21"/>
  <c r="E42" i="21"/>
  <c r="E34" i="21"/>
  <c r="H111" i="25" l="1"/>
  <c r="G111" i="25"/>
  <c r="H110" i="25"/>
  <c r="G110" i="25"/>
  <c r="O110" i="25" s="1"/>
  <c r="G97" i="25"/>
  <c r="G85" i="25"/>
  <c r="G86" i="25" s="1"/>
  <c r="O111" i="25"/>
  <c r="G71" i="25"/>
  <c r="G69" i="25"/>
  <c r="G67" i="25"/>
  <c r="G65" i="25"/>
  <c r="G50" i="25"/>
  <c r="C48" i="25"/>
  <c r="B38" i="25"/>
  <c r="B35" i="25"/>
  <c r="B34" i="25"/>
  <c r="B31" i="25"/>
  <c r="B30" i="25"/>
  <c r="E21" i="25"/>
  <c r="H110" i="23"/>
  <c r="H111" i="23"/>
  <c r="G111" i="23"/>
  <c r="O111" i="23" s="1"/>
  <c r="G110" i="23"/>
  <c r="N20" i="24"/>
  <c r="M20" i="24"/>
  <c r="N19" i="24"/>
  <c r="M19" i="24"/>
  <c r="N18" i="24"/>
  <c r="M18" i="24"/>
  <c r="N17" i="24"/>
  <c r="M17" i="24"/>
  <c r="C17" i="24"/>
  <c r="N16" i="24"/>
  <c r="M16" i="24"/>
  <c r="C16" i="24"/>
  <c r="N15" i="24"/>
  <c r="M15" i="24"/>
  <c r="C15" i="24"/>
  <c r="N14" i="24"/>
  <c r="M14" i="24"/>
  <c r="C14" i="24"/>
  <c r="N13" i="24"/>
  <c r="M13" i="24"/>
  <c r="C13" i="24"/>
  <c r="N12" i="24"/>
  <c r="M12" i="24"/>
  <c r="C12" i="24"/>
  <c r="N11" i="24"/>
  <c r="M11" i="24"/>
  <c r="C11" i="24"/>
  <c r="N10" i="24"/>
  <c r="M10" i="24"/>
  <c r="C10" i="24"/>
  <c r="N9" i="24"/>
  <c r="M9" i="24"/>
  <c r="C9" i="24"/>
  <c r="N8" i="24"/>
  <c r="M8" i="24"/>
  <c r="C8" i="24"/>
  <c r="N7" i="24"/>
  <c r="M7" i="24"/>
  <c r="C7" i="24"/>
  <c r="N6" i="24"/>
  <c r="M6" i="24"/>
  <c r="C6" i="24"/>
  <c r="N5" i="24"/>
  <c r="M5" i="24"/>
  <c r="C5" i="24"/>
  <c r="N4" i="24"/>
  <c r="M4" i="24"/>
  <c r="C4" i="24"/>
  <c r="N3" i="24"/>
  <c r="M3" i="24"/>
  <c r="C3" i="24"/>
  <c r="N2" i="24"/>
  <c r="M2" i="24"/>
  <c r="C2" i="24"/>
  <c r="G97" i="23"/>
  <c r="G85" i="23"/>
  <c r="G86" i="23" s="1"/>
  <c r="O110" i="23"/>
  <c r="G71" i="23"/>
  <c r="G69" i="23"/>
  <c r="G67" i="23"/>
  <c r="G65" i="23"/>
  <c r="G50" i="23"/>
  <c r="C48" i="23"/>
  <c r="B38" i="23"/>
  <c r="B35" i="23"/>
  <c r="B34" i="23"/>
  <c r="B31" i="23"/>
  <c r="B30" i="23"/>
  <c r="E21" i="23"/>
  <c r="F88" i="22" l="1"/>
  <c r="F89" i="22" s="1"/>
  <c r="AB59" i="22"/>
  <c r="F29" i="22"/>
  <c r="H20" i="22"/>
  <c r="J12" i="22"/>
  <c r="F88" i="21"/>
  <c r="F89" i="21" s="1"/>
  <c r="AB58" i="21"/>
  <c r="F29" i="21"/>
  <c r="H19" i="21"/>
  <c r="J12" i="21"/>
  <c r="F87" i="1" l="1"/>
  <c r="F88" i="1" s="1"/>
  <c r="C3727" i="20"/>
  <c r="C3726" i="20"/>
  <c r="C3725" i="20"/>
  <c r="C3724" i="20"/>
  <c r="C3723" i="20"/>
  <c r="C3722" i="20"/>
  <c r="C3721" i="20"/>
  <c r="C3720" i="20"/>
  <c r="C3719" i="20"/>
  <c r="C3718" i="20"/>
  <c r="C3717" i="20"/>
  <c r="C3716" i="20"/>
  <c r="C3715" i="20"/>
  <c r="C3714" i="20"/>
  <c r="C3713" i="20"/>
  <c r="C3712" i="20"/>
  <c r="C3711" i="20"/>
  <c r="C3710" i="20"/>
  <c r="C3709" i="20"/>
  <c r="C3708" i="20"/>
  <c r="C3707" i="20"/>
  <c r="C3706" i="20"/>
  <c r="C3705" i="20"/>
  <c r="C3704" i="20"/>
  <c r="C3703" i="20"/>
  <c r="C3702" i="20"/>
  <c r="C3701" i="20"/>
  <c r="C3700" i="20"/>
  <c r="C3699" i="20"/>
  <c r="C3698" i="20"/>
  <c r="C3697" i="20"/>
  <c r="C3696" i="20"/>
  <c r="C3695" i="20"/>
  <c r="C3694" i="20"/>
  <c r="C3693" i="20"/>
  <c r="C3692" i="20"/>
  <c r="C3691" i="20"/>
  <c r="C3690" i="20"/>
  <c r="C3689" i="20"/>
  <c r="C3688" i="20"/>
  <c r="C3687" i="20"/>
  <c r="C3686" i="20"/>
  <c r="C3685" i="20"/>
  <c r="C3684" i="20"/>
  <c r="C3683" i="20"/>
  <c r="C3682" i="20"/>
  <c r="C3681" i="20"/>
  <c r="C3680" i="20"/>
  <c r="C3679" i="20"/>
  <c r="C3678" i="20"/>
  <c r="C3677" i="20"/>
  <c r="C3676" i="20"/>
  <c r="C3675" i="20"/>
  <c r="C3674" i="20"/>
  <c r="C3673" i="20"/>
  <c r="C3672" i="20"/>
  <c r="C3671" i="20"/>
  <c r="C3670" i="20"/>
  <c r="C3669" i="20"/>
  <c r="C3668" i="20"/>
  <c r="C3667" i="20"/>
  <c r="C3666" i="20"/>
  <c r="C3665" i="20"/>
  <c r="C3664" i="20"/>
  <c r="C3663" i="20"/>
  <c r="C3662" i="20"/>
  <c r="C3661" i="20"/>
  <c r="C3660" i="20"/>
  <c r="C3659" i="20"/>
  <c r="C3658" i="20"/>
  <c r="C3657" i="20"/>
  <c r="C3656" i="20"/>
  <c r="C3655" i="20"/>
  <c r="C3654" i="20"/>
  <c r="C3653" i="20"/>
  <c r="C3652" i="20"/>
  <c r="C3651" i="20"/>
  <c r="C3650" i="20"/>
  <c r="C3649" i="20"/>
  <c r="C3648" i="20"/>
  <c r="C3647" i="20"/>
  <c r="C3646" i="20"/>
  <c r="C3645" i="20"/>
  <c r="C3644" i="20"/>
  <c r="C3643" i="20"/>
  <c r="C3642" i="20"/>
  <c r="C3641" i="20"/>
  <c r="C3640" i="20"/>
  <c r="C3639" i="20"/>
  <c r="C3638" i="20"/>
  <c r="C3637" i="20"/>
  <c r="C3636" i="20"/>
  <c r="C3635" i="20"/>
  <c r="C3634" i="20"/>
  <c r="C3633" i="20"/>
  <c r="C3632" i="20"/>
  <c r="C3631" i="20"/>
  <c r="C3630" i="20"/>
  <c r="C3629" i="20"/>
  <c r="C3628" i="20"/>
  <c r="C3627" i="20"/>
  <c r="C3626" i="20"/>
  <c r="C3625" i="20"/>
  <c r="C3624" i="20"/>
  <c r="C3623" i="20"/>
  <c r="C3622" i="20"/>
  <c r="C3621" i="20"/>
  <c r="C3620" i="20"/>
  <c r="C3619" i="20"/>
  <c r="C3618" i="20"/>
  <c r="C3617" i="20"/>
  <c r="C3616" i="20"/>
  <c r="C3615" i="20"/>
  <c r="C3614" i="20"/>
  <c r="C3613" i="20"/>
  <c r="C3612" i="20"/>
  <c r="C3611" i="20"/>
  <c r="C3610" i="20"/>
  <c r="C3609" i="20"/>
  <c r="C3608" i="20"/>
  <c r="C3607" i="20"/>
  <c r="C3606" i="20"/>
  <c r="C3605" i="20"/>
  <c r="C3604" i="20"/>
  <c r="C3603" i="20"/>
  <c r="C3602" i="20"/>
  <c r="C3601" i="20"/>
  <c r="C3600" i="20"/>
  <c r="C3599" i="20"/>
  <c r="C3598" i="20"/>
  <c r="C3597" i="20"/>
  <c r="C3596" i="20"/>
  <c r="C3595" i="20"/>
  <c r="C3594" i="20"/>
  <c r="C3593" i="20"/>
  <c r="C3592" i="20"/>
  <c r="C3591" i="20"/>
  <c r="C3590" i="20"/>
  <c r="C3589" i="20"/>
  <c r="C3588" i="20"/>
  <c r="C3587" i="20"/>
  <c r="C3586" i="20"/>
  <c r="C3585" i="20"/>
  <c r="C3584" i="20"/>
  <c r="C3583" i="20"/>
  <c r="C3582" i="20"/>
  <c r="C3581" i="20"/>
  <c r="C3580" i="20"/>
  <c r="C3579" i="20"/>
  <c r="C3578" i="20"/>
  <c r="C3577" i="20"/>
  <c r="C3576" i="20"/>
  <c r="C3575" i="20"/>
  <c r="C3574" i="20"/>
  <c r="C3573" i="20"/>
  <c r="C3572" i="20"/>
  <c r="C3571" i="20"/>
  <c r="C3570" i="20"/>
  <c r="C3569" i="20"/>
  <c r="C3568" i="20"/>
  <c r="C3567" i="20"/>
  <c r="C3566" i="20"/>
  <c r="C3565" i="20"/>
  <c r="C3564" i="20"/>
  <c r="C3563" i="20"/>
  <c r="C3562" i="20"/>
  <c r="C3561" i="20"/>
  <c r="C3560" i="20"/>
  <c r="C3559" i="20"/>
  <c r="C3558" i="20"/>
  <c r="C3557" i="20"/>
  <c r="C3556" i="20"/>
  <c r="C3555" i="20"/>
  <c r="C3554" i="20"/>
  <c r="C3553" i="20"/>
  <c r="C3552" i="20"/>
  <c r="C3551" i="20"/>
  <c r="C3550" i="20"/>
  <c r="C3549" i="20"/>
  <c r="C3548" i="20"/>
  <c r="C3547" i="20"/>
  <c r="C3546" i="20"/>
  <c r="C3545" i="20"/>
  <c r="C3544" i="20"/>
  <c r="C3543" i="20"/>
  <c r="C3542" i="20"/>
  <c r="C3541" i="20"/>
  <c r="C3540" i="20"/>
  <c r="C3539" i="20"/>
  <c r="C3538" i="20"/>
  <c r="C3537" i="20"/>
  <c r="C3536" i="20"/>
  <c r="C3535" i="20"/>
  <c r="C3534" i="20"/>
  <c r="C3533" i="20"/>
  <c r="C3532" i="20"/>
  <c r="C3531" i="20"/>
  <c r="C3530" i="20"/>
  <c r="C3529" i="20"/>
  <c r="C3528" i="20"/>
  <c r="C3527" i="20"/>
  <c r="C3526" i="20"/>
  <c r="C3525" i="20"/>
  <c r="C3524" i="20"/>
  <c r="C3523" i="20"/>
  <c r="C3522" i="20"/>
  <c r="C3521" i="20"/>
  <c r="C3520" i="20"/>
  <c r="C3519" i="20"/>
  <c r="C3518" i="20"/>
  <c r="C3517" i="20"/>
  <c r="C3516" i="20"/>
  <c r="C3515" i="20"/>
  <c r="C3514" i="20"/>
  <c r="C3513" i="20"/>
  <c r="C3512" i="20"/>
  <c r="C3511" i="20"/>
  <c r="C3510" i="20"/>
  <c r="C3509" i="20"/>
  <c r="C3508" i="20"/>
  <c r="C3507" i="20"/>
  <c r="C3506" i="20"/>
  <c r="C3505" i="20"/>
  <c r="C3504" i="20"/>
  <c r="C3503" i="20"/>
  <c r="C3502" i="20"/>
  <c r="C3501" i="20"/>
  <c r="C3500" i="20"/>
  <c r="C3499" i="20"/>
  <c r="C3498" i="20"/>
  <c r="C3497" i="20"/>
  <c r="C3496" i="20"/>
  <c r="C3495" i="20"/>
  <c r="C3494" i="20"/>
  <c r="C3493" i="20"/>
  <c r="C3492" i="20"/>
  <c r="C3491" i="20"/>
  <c r="C3490" i="20"/>
  <c r="C3489" i="20"/>
  <c r="C3488" i="20"/>
  <c r="C3487" i="20"/>
  <c r="C3486" i="20"/>
  <c r="C3485" i="20"/>
  <c r="C3484" i="20"/>
  <c r="C3483" i="20"/>
  <c r="C3482" i="20"/>
  <c r="C3481" i="20"/>
  <c r="C3480" i="20"/>
  <c r="C3479" i="20"/>
  <c r="C3478" i="20"/>
  <c r="C3477" i="20"/>
  <c r="C3476" i="20"/>
  <c r="C3475" i="20"/>
  <c r="C3474" i="20"/>
  <c r="C3473" i="20"/>
  <c r="C3472" i="20"/>
  <c r="C3471" i="20"/>
  <c r="C3470" i="20"/>
  <c r="C3469" i="20"/>
  <c r="C3468" i="20"/>
  <c r="C3467" i="20"/>
  <c r="C3466" i="20"/>
  <c r="C3465" i="20"/>
  <c r="C3464" i="20"/>
  <c r="C3463" i="20"/>
  <c r="C3462" i="20"/>
  <c r="C3461" i="20"/>
  <c r="C3460" i="20"/>
  <c r="C3459" i="20"/>
  <c r="C3458" i="20"/>
  <c r="C3457" i="20"/>
  <c r="C3456" i="20"/>
  <c r="C3455" i="20"/>
  <c r="C3454" i="20"/>
  <c r="C3453" i="20"/>
  <c r="C3452" i="20"/>
  <c r="C3451" i="20"/>
  <c r="C3450" i="20"/>
  <c r="C3449" i="20"/>
  <c r="C3448" i="20"/>
  <c r="C3447" i="20"/>
  <c r="C3446" i="20"/>
  <c r="C3445" i="20"/>
  <c r="C3444" i="20"/>
  <c r="C3443" i="20"/>
  <c r="C3442" i="20"/>
  <c r="C3441" i="20"/>
  <c r="C3440" i="20"/>
  <c r="C3439" i="20"/>
  <c r="C3438" i="20"/>
  <c r="C3437" i="20"/>
  <c r="C3436" i="20"/>
  <c r="C3435" i="20"/>
  <c r="C3434" i="20"/>
  <c r="C3433" i="20"/>
  <c r="C3432" i="20"/>
  <c r="C3431" i="20"/>
  <c r="C3430" i="20"/>
  <c r="C3429" i="20"/>
  <c r="C3428" i="20"/>
  <c r="C3427" i="20"/>
  <c r="C3426" i="20"/>
  <c r="C3425" i="20"/>
  <c r="C3424" i="20"/>
  <c r="C3423" i="20"/>
  <c r="C3422" i="20"/>
  <c r="C3421" i="20"/>
  <c r="C3420" i="20"/>
  <c r="C3419" i="20"/>
  <c r="C3418" i="20"/>
  <c r="C3417" i="20"/>
  <c r="C3416" i="20"/>
  <c r="C3415" i="20"/>
  <c r="C3414" i="20"/>
  <c r="C3413" i="20"/>
  <c r="C3412" i="20"/>
  <c r="C3411" i="20"/>
  <c r="C3410" i="20"/>
  <c r="C3409" i="20"/>
  <c r="C3408" i="20"/>
  <c r="C3407" i="20"/>
  <c r="C3406" i="20"/>
  <c r="C3405" i="20"/>
  <c r="C3404" i="20"/>
  <c r="C3403" i="20"/>
  <c r="C3402" i="20"/>
  <c r="C3401" i="20"/>
  <c r="C3400" i="20"/>
  <c r="C3399" i="20"/>
  <c r="C3398" i="20"/>
  <c r="C3397" i="20"/>
  <c r="C3396" i="20"/>
  <c r="C3395" i="20"/>
  <c r="C3394" i="20"/>
  <c r="C3393" i="20"/>
  <c r="C3392" i="20"/>
  <c r="C3391" i="20"/>
  <c r="C3390" i="20"/>
  <c r="C3389" i="20"/>
  <c r="C3388" i="20"/>
  <c r="C3387" i="20"/>
  <c r="C3386" i="20"/>
  <c r="C3385" i="20"/>
  <c r="C3384" i="20"/>
  <c r="C3383" i="20"/>
  <c r="C3382" i="20"/>
  <c r="C3381" i="20"/>
  <c r="C3380" i="20"/>
  <c r="C3379" i="20"/>
  <c r="C3378" i="20"/>
  <c r="C3377" i="20"/>
  <c r="C3376" i="20"/>
  <c r="C3375" i="20"/>
  <c r="C3374" i="20"/>
  <c r="C3373" i="20"/>
  <c r="C3372" i="20"/>
  <c r="C3371" i="20"/>
  <c r="C3370" i="20"/>
  <c r="C3369" i="20"/>
  <c r="C3368" i="20"/>
  <c r="C3367" i="20"/>
  <c r="C3366" i="20"/>
  <c r="C3365" i="20"/>
  <c r="C3364" i="20"/>
  <c r="C3363" i="20"/>
  <c r="C3362" i="20"/>
  <c r="C3361" i="20"/>
  <c r="C3360" i="20"/>
  <c r="C3359" i="20"/>
  <c r="C3358" i="20"/>
  <c r="C3357" i="20"/>
  <c r="C3356" i="20"/>
  <c r="C3355" i="20"/>
  <c r="C3354" i="20"/>
  <c r="C3353" i="20"/>
  <c r="C3352" i="20"/>
  <c r="C3351" i="20"/>
  <c r="C3350" i="20"/>
  <c r="C3349" i="20"/>
  <c r="C3348" i="20"/>
  <c r="C3347" i="20"/>
  <c r="C3346" i="20"/>
  <c r="C3345" i="20"/>
  <c r="C3344" i="20"/>
  <c r="C3343" i="20"/>
  <c r="C3342" i="20"/>
  <c r="C3341" i="20"/>
  <c r="C3340" i="20"/>
  <c r="C3339" i="20"/>
  <c r="C3338" i="20"/>
  <c r="C3337" i="20"/>
  <c r="C3336" i="20"/>
  <c r="C3335" i="20"/>
  <c r="C3334" i="20"/>
  <c r="C3333" i="20"/>
  <c r="C3332" i="20"/>
  <c r="C3331" i="20"/>
  <c r="C3330" i="20"/>
  <c r="C3329" i="20"/>
  <c r="C3328" i="20"/>
  <c r="C3327" i="20"/>
  <c r="C3326" i="20"/>
  <c r="C3325" i="20"/>
  <c r="C3324" i="20"/>
  <c r="C3323" i="20"/>
  <c r="C3322" i="20"/>
  <c r="C3321" i="20"/>
  <c r="C3320" i="20"/>
  <c r="C3319" i="20"/>
  <c r="C3318" i="20"/>
  <c r="C3317" i="20"/>
  <c r="C3316" i="20"/>
  <c r="C3315" i="20"/>
  <c r="C3314" i="20"/>
  <c r="C3313" i="20"/>
  <c r="C3312" i="20"/>
  <c r="C3311" i="20"/>
  <c r="C3310" i="20"/>
  <c r="C3309" i="20"/>
  <c r="C3308" i="20"/>
  <c r="C3307" i="20"/>
  <c r="C3306" i="20"/>
  <c r="C3305" i="20"/>
  <c r="C3304" i="20"/>
  <c r="C3303" i="20"/>
  <c r="C3302" i="20"/>
  <c r="C3301" i="20"/>
  <c r="C3300" i="20"/>
  <c r="C3299" i="20"/>
  <c r="C3298" i="20"/>
  <c r="C3297" i="20"/>
  <c r="C3296" i="20"/>
  <c r="C3295" i="20"/>
  <c r="C3294" i="20"/>
  <c r="C3293" i="20"/>
  <c r="C3292" i="20"/>
  <c r="C3291" i="20"/>
  <c r="C3290" i="20"/>
  <c r="C3289" i="20"/>
  <c r="C3288" i="20"/>
  <c r="C3287" i="20"/>
  <c r="C3286" i="20"/>
  <c r="C3285" i="20"/>
  <c r="C3284" i="20"/>
  <c r="C3283" i="20"/>
  <c r="C3282" i="20"/>
  <c r="C3281" i="20"/>
  <c r="C3280" i="20"/>
  <c r="C3279" i="20"/>
  <c r="C3278" i="20"/>
  <c r="C3277" i="20"/>
  <c r="C3276" i="20"/>
  <c r="C3275" i="20"/>
  <c r="C3274" i="20"/>
  <c r="C3273" i="20"/>
  <c r="C3272" i="20"/>
  <c r="C3271" i="20"/>
  <c r="C3270" i="20"/>
  <c r="C3269" i="20"/>
  <c r="C3268" i="20"/>
  <c r="C3267" i="20"/>
  <c r="C3266" i="20"/>
  <c r="C3265" i="20"/>
  <c r="C3264" i="20"/>
  <c r="C3263" i="20"/>
  <c r="C3262" i="20"/>
  <c r="C3261" i="20"/>
  <c r="C3260" i="20"/>
  <c r="C3259" i="20"/>
  <c r="C3258" i="20"/>
  <c r="C3257" i="20"/>
  <c r="C3256" i="20"/>
  <c r="C3255" i="20"/>
  <c r="C3254" i="20"/>
  <c r="C3253" i="20"/>
  <c r="C3252" i="20"/>
  <c r="C3251" i="20"/>
  <c r="C3250" i="20"/>
  <c r="C3249" i="20"/>
  <c r="C3248" i="20"/>
  <c r="C3247" i="20"/>
  <c r="C3246" i="20"/>
  <c r="C3245" i="20"/>
  <c r="C3244" i="20"/>
  <c r="C3243" i="20"/>
  <c r="C3242" i="20"/>
  <c r="C3241" i="20"/>
  <c r="C3240" i="20"/>
  <c r="C3239" i="20"/>
  <c r="C3238" i="20"/>
  <c r="C3237" i="20"/>
  <c r="C3236" i="20"/>
  <c r="C3235" i="20"/>
  <c r="C3234" i="20"/>
  <c r="C3233" i="20"/>
  <c r="C3232" i="20"/>
  <c r="C3231" i="20"/>
  <c r="C3230" i="20"/>
  <c r="C3229" i="20"/>
  <c r="C3228" i="20"/>
  <c r="C3227" i="20"/>
  <c r="C3226" i="20"/>
  <c r="C3225" i="20"/>
  <c r="C3224" i="20"/>
  <c r="C3223" i="20"/>
  <c r="C3222" i="20"/>
  <c r="C3221" i="20"/>
  <c r="C3220" i="20"/>
  <c r="C3219" i="20"/>
  <c r="C3218" i="20"/>
  <c r="C3217" i="20"/>
  <c r="C3216" i="20"/>
  <c r="C3215" i="20"/>
  <c r="C3214" i="20"/>
  <c r="C3213" i="20"/>
  <c r="C3212" i="20"/>
  <c r="C3211" i="20"/>
  <c r="C3210" i="20"/>
  <c r="C3209" i="20"/>
  <c r="C3208" i="20"/>
  <c r="C3207" i="20"/>
  <c r="C3206" i="20"/>
  <c r="C3205" i="20"/>
  <c r="C3204" i="20"/>
  <c r="C3203" i="20"/>
  <c r="C3202" i="20"/>
  <c r="C3201" i="20"/>
  <c r="C3200" i="20"/>
  <c r="C3199" i="20"/>
  <c r="C3198" i="20"/>
  <c r="C3197" i="20"/>
  <c r="C3196" i="20"/>
  <c r="C3195" i="20"/>
  <c r="C3194" i="20"/>
  <c r="C3193" i="20"/>
  <c r="C3192" i="20"/>
  <c r="C3191" i="20"/>
  <c r="C3190" i="20"/>
  <c r="C3189" i="20"/>
  <c r="C3188" i="20"/>
  <c r="C3187" i="20"/>
  <c r="C3186" i="20"/>
  <c r="C3185" i="20"/>
  <c r="C3184" i="20"/>
  <c r="C3183" i="20"/>
  <c r="C3182" i="20"/>
  <c r="C3181" i="20"/>
  <c r="C3180" i="20"/>
  <c r="C3179" i="20"/>
  <c r="C3178" i="20"/>
  <c r="C3177" i="20"/>
  <c r="C3176" i="20"/>
  <c r="C3175" i="20"/>
  <c r="C3174" i="20"/>
  <c r="C3173" i="20"/>
  <c r="C3172" i="20"/>
  <c r="C3171" i="20"/>
  <c r="C3170" i="20"/>
  <c r="C3169" i="20"/>
  <c r="C3168" i="20"/>
  <c r="C3167" i="20"/>
  <c r="C3166" i="20"/>
  <c r="C3165" i="20"/>
  <c r="C3164" i="20"/>
  <c r="C3163" i="20"/>
  <c r="C3162" i="20"/>
  <c r="C3161" i="20"/>
  <c r="C3160" i="20"/>
  <c r="C3159" i="20"/>
  <c r="C3158" i="20"/>
  <c r="C3157" i="20"/>
  <c r="C3156" i="20"/>
  <c r="C3155" i="20"/>
  <c r="C3154" i="20"/>
  <c r="C3153" i="20"/>
  <c r="C3152" i="20"/>
  <c r="C3151" i="20"/>
  <c r="C3150" i="20"/>
  <c r="C3149" i="20"/>
  <c r="C3148" i="20"/>
  <c r="C3147" i="20"/>
  <c r="C3146" i="20"/>
  <c r="C3145" i="20"/>
  <c r="C3144" i="20"/>
  <c r="C3143" i="20"/>
  <c r="C3142" i="20"/>
  <c r="C3141" i="20"/>
  <c r="C3140" i="20"/>
  <c r="C3139" i="20"/>
  <c r="C3138" i="20"/>
  <c r="C3137" i="20"/>
  <c r="C3136" i="20"/>
  <c r="C3135" i="20"/>
  <c r="C3134" i="20"/>
  <c r="C3133" i="20"/>
  <c r="C3132" i="20"/>
  <c r="C3131" i="20"/>
  <c r="C3130" i="20"/>
  <c r="C3129" i="20"/>
  <c r="C3128" i="20"/>
  <c r="C3127" i="20"/>
  <c r="C3126" i="20"/>
  <c r="C3125" i="20"/>
  <c r="C3124" i="20"/>
  <c r="C3123" i="20"/>
  <c r="C3122" i="20"/>
  <c r="C3121" i="20"/>
  <c r="C3120" i="20"/>
  <c r="C3119" i="20"/>
  <c r="C3118" i="20"/>
  <c r="C3117" i="20"/>
  <c r="C3116" i="20"/>
  <c r="C3115" i="20"/>
  <c r="C3114" i="20"/>
  <c r="C3113" i="20"/>
  <c r="C3112" i="20"/>
  <c r="C3111" i="20"/>
  <c r="C3110" i="20"/>
  <c r="C3109" i="20"/>
  <c r="C3108" i="20"/>
  <c r="C3107" i="20"/>
  <c r="C3106" i="20"/>
  <c r="C3105" i="20"/>
  <c r="C3104" i="20"/>
  <c r="C3103" i="20"/>
  <c r="C3102" i="20"/>
  <c r="C3101" i="20"/>
  <c r="C3100" i="20"/>
  <c r="C3099" i="20"/>
  <c r="C3098" i="20"/>
  <c r="C3097" i="20"/>
  <c r="C3096" i="20"/>
  <c r="C3095" i="20"/>
  <c r="C3094" i="20"/>
  <c r="C3093" i="20"/>
  <c r="C3092" i="20"/>
  <c r="C3091" i="20"/>
  <c r="C3090" i="20"/>
  <c r="C3089" i="20"/>
  <c r="C3088" i="20"/>
  <c r="C3087" i="20"/>
  <c r="C3086" i="20"/>
  <c r="C3085" i="20"/>
  <c r="C3084" i="20"/>
  <c r="C3083" i="20"/>
  <c r="C3082" i="20"/>
  <c r="C3081" i="20"/>
  <c r="C3080" i="20"/>
  <c r="C3079" i="20"/>
  <c r="C3078" i="20"/>
  <c r="C3077" i="20"/>
  <c r="C3076" i="20"/>
  <c r="C3075" i="20"/>
  <c r="C3074" i="20"/>
  <c r="C3073" i="20"/>
  <c r="C3072" i="20"/>
  <c r="C3071" i="20"/>
  <c r="C3070" i="20"/>
  <c r="C3069" i="20"/>
  <c r="C3068" i="20"/>
  <c r="C3067" i="20"/>
  <c r="C3066" i="20"/>
  <c r="C3065" i="20"/>
  <c r="C3064" i="20"/>
  <c r="C3063" i="20"/>
  <c r="C3062" i="20"/>
  <c r="C3061" i="20"/>
  <c r="C3060" i="20"/>
  <c r="C3059" i="20"/>
  <c r="C3058" i="20"/>
  <c r="C3057" i="20"/>
  <c r="C3056" i="20"/>
  <c r="C3055" i="20"/>
  <c r="C3054" i="20"/>
  <c r="C3053" i="20"/>
  <c r="C3052" i="20"/>
  <c r="C3051" i="20"/>
  <c r="C3050" i="20"/>
  <c r="C3049" i="20"/>
  <c r="C3048" i="20"/>
  <c r="C3047" i="20"/>
  <c r="C3046" i="20"/>
  <c r="C3045" i="20"/>
  <c r="C3044" i="20"/>
  <c r="C3043" i="20"/>
  <c r="C3042" i="20"/>
  <c r="C3041" i="20"/>
  <c r="C3040" i="20"/>
  <c r="C3039" i="20"/>
  <c r="C3038" i="20"/>
  <c r="C3037" i="20"/>
  <c r="C3036" i="20"/>
  <c r="C3035" i="20"/>
  <c r="C3034" i="20"/>
  <c r="C3033" i="20"/>
  <c r="C3032" i="20"/>
  <c r="C3031" i="20"/>
  <c r="C3030" i="20"/>
  <c r="C3029" i="20"/>
  <c r="C3028" i="20"/>
  <c r="C3027" i="20"/>
  <c r="C3026" i="20"/>
  <c r="C3025" i="20"/>
  <c r="C3024" i="20"/>
  <c r="C3023" i="20"/>
  <c r="C3022" i="20"/>
  <c r="C3021" i="20"/>
  <c r="C3020" i="20"/>
  <c r="C3019" i="20"/>
  <c r="C3018" i="20"/>
  <c r="C3017" i="20"/>
  <c r="C3016" i="20"/>
  <c r="C3015" i="20"/>
  <c r="C3014" i="20"/>
  <c r="C3013" i="20"/>
  <c r="C3012" i="20"/>
  <c r="C3011" i="20"/>
  <c r="C3010" i="20"/>
  <c r="C3009" i="20"/>
  <c r="C3008" i="20"/>
  <c r="C3007" i="20"/>
  <c r="C3006" i="20"/>
  <c r="C3005" i="20"/>
  <c r="C3004" i="20"/>
  <c r="C3003" i="20"/>
  <c r="C3002" i="20"/>
  <c r="C3001" i="20"/>
  <c r="C3000" i="20"/>
  <c r="C2999" i="20"/>
  <c r="C2998" i="20"/>
  <c r="C2997" i="20"/>
  <c r="C2996" i="20"/>
  <c r="C2995" i="20"/>
  <c r="C2994" i="20"/>
  <c r="C2993" i="20"/>
  <c r="C2992" i="20"/>
  <c r="C2991" i="20"/>
  <c r="C2990" i="20"/>
  <c r="C2989" i="20"/>
  <c r="C2988" i="20"/>
  <c r="C2987" i="20"/>
  <c r="C2986" i="20"/>
  <c r="C2985" i="20"/>
  <c r="C2984" i="20"/>
  <c r="C2983" i="20"/>
  <c r="C2982" i="20"/>
  <c r="C2981" i="20"/>
  <c r="C2980" i="20"/>
  <c r="C2979" i="20"/>
  <c r="C2978" i="20"/>
  <c r="C2977" i="20"/>
  <c r="C2976" i="20"/>
  <c r="C2975" i="20"/>
  <c r="C2974" i="20"/>
  <c r="C2973" i="20"/>
  <c r="C2972" i="20"/>
  <c r="C2971" i="20"/>
  <c r="C2970" i="20"/>
  <c r="C2969" i="20"/>
  <c r="C2968" i="20"/>
  <c r="C2967" i="20"/>
  <c r="C2966" i="20"/>
  <c r="C2965" i="20"/>
  <c r="C2964" i="20"/>
  <c r="C2963" i="20"/>
  <c r="C2962" i="20"/>
  <c r="C2961" i="20"/>
  <c r="C2960" i="20"/>
  <c r="C2959" i="20"/>
  <c r="C2958" i="20"/>
  <c r="C2957" i="20"/>
  <c r="C2956" i="20"/>
  <c r="C2955" i="20"/>
  <c r="C2954" i="20"/>
  <c r="C2953" i="20"/>
  <c r="C2952" i="20"/>
  <c r="C2951" i="20"/>
  <c r="C2950" i="20"/>
  <c r="C2949" i="20"/>
  <c r="C2948" i="20"/>
  <c r="C2947" i="20"/>
  <c r="C2946" i="20"/>
  <c r="C2945" i="20"/>
  <c r="C2944" i="20"/>
  <c r="C2943" i="20"/>
  <c r="C2942" i="20"/>
  <c r="C2941" i="20"/>
  <c r="C2940" i="20"/>
  <c r="C2939" i="20"/>
  <c r="C2938" i="20"/>
  <c r="C2937" i="20"/>
  <c r="C2936" i="20"/>
  <c r="C2935" i="20"/>
  <c r="C2934" i="20"/>
  <c r="C2933" i="20"/>
  <c r="C2932" i="20"/>
  <c r="C2931" i="20"/>
  <c r="C2930" i="20"/>
  <c r="C2929" i="20"/>
  <c r="C2928" i="20"/>
  <c r="C2927" i="20"/>
  <c r="C2926" i="20"/>
  <c r="C2925" i="20"/>
  <c r="C2924" i="20"/>
  <c r="C2923" i="20"/>
  <c r="C2922" i="20"/>
  <c r="C2921" i="20"/>
  <c r="C2920" i="20"/>
  <c r="C2919" i="20"/>
  <c r="C2918" i="20"/>
  <c r="C2917" i="20"/>
  <c r="C2916" i="20"/>
  <c r="C2915" i="20"/>
  <c r="C2914" i="20"/>
  <c r="C2913" i="20"/>
  <c r="C2912" i="20"/>
  <c r="C2911" i="20"/>
  <c r="C2910" i="20"/>
  <c r="C2909" i="20"/>
  <c r="C2908" i="20"/>
  <c r="C2907" i="20"/>
  <c r="C2906" i="20"/>
  <c r="C2905" i="20"/>
  <c r="C2904" i="20"/>
  <c r="C2903" i="20"/>
  <c r="C2902" i="20"/>
  <c r="C2901" i="20"/>
  <c r="C2900" i="20"/>
  <c r="C2899" i="20"/>
  <c r="C2898" i="20"/>
  <c r="C2897" i="20"/>
  <c r="C2896" i="20"/>
  <c r="C2895" i="20"/>
  <c r="C2894" i="20"/>
  <c r="C2893" i="20"/>
  <c r="C2892" i="20"/>
  <c r="C2891" i="20"/>
  <c r="C2890" i="20"/>
  <c r="C2889" i="20"/>
  <c r="C2888" i="20"/>
  <c r="C2887" i="20"/>
  <c r="C2886" i="20"/>
  <c r="C2885" i="20"/>
  <c r="C2884" i="20"/>
  <c r="C2883" i="20"/>
  <c r="C2882" i="20"/>
  <c r="C2881" i="20"/>
  <c r="C2880" i="20"/>
  <c r="C2879" i="20"/>
  <c r="C2878" i="20"/>
  <c r="C2877" i="20"/>
  <c r="C2876" i="20"/>
  <c r="C2875" i="20"/>
  <c r="C2874" i="20"/>
  <c r="C2873" i="20"/>
  <c r="C2872" i="20"/>
  <c r="C2871" i="20"/>
  <c r="C2870" i="20"/>
  <c r="C2869" i="20"/>
  <c r="C2868" i="20"/>
  <c r="C2867" i="20"/>
  <c r="C2866" i="20"/>
  <c r="C2865" i="20"/>
  <c r="C2864" i="20"/>
  <c r="C2863" i="20"/>
  <c r="C2862" i="20"/>
  <c r="C2861" i="20"/>
  <c r="C2860" i="20"/>
  <c r="C2859" i="20"/>
  <c r="C2858" i="20"/>
  <c r="C2857" i="20"/>
  <c r="C2856" i="20"/>
  <c r="C2855" i="20"/>
  <c r="C2854" i="20"/>
  <c r="C2853" i="20"/>
  <c r="C2852" i="20"/>
  <c r="C2851" i="20"/>
  <c r="C2850" i="20"/>
  <c r="C2849" i="20"/>
  <c r="C2848" i="20"/>
  <c r="C2847" i="20"/>
  <c r="C2846" i="20"/>
  <c r="C2845" i="20"/>
  <c r="C2844" i="20"/>
  <c r="C2843" i="20"/>
  <c r="C2842" i="20"/>
  <c r="C2841" i="20"/>
  <c r="C2840" i="20"/>
  <c r="C2839" i="20"/>
  <c r="C2838" i="20"/>
  <c r="C2837" i="20"/>
  <c r="C2836" i="20"/>
  <c r="C2835" i="20"/>
  <c r="C2834" i="20"/>
  <c r="C2833" i="20"/>
  <c r="C2832" i="20"/>
  <c r="C2831" i="20"/>
  <c r="C2830" i="20"/>
  <c r="C2829" i="20"/>
  <c r="C2828" i="20"/>
  <c r="C2827" i="20"/>
  <c r="C2826" i="20"/>
  <c r="C2825" i="20"/>
  <c r="C2824" i="20"/>
  <c r="C2823" i="20"/>
  <c r="C2822" i="20"/>
  <c r="C2821" i="20"/>
  <c r="C2820" i="20"/>
  <c r="C2819" i="20"/>
  <c r="C2818" i="20"/>
  <c r="C2817" i="20"/>
  <c r="C2816" i="20"/>
  <c r="C2815" i="20"/>
  <c r="C2814" i="20"/>
  <c r="C2813" i="20"/>
  <c r="C2812" i="20"/>
  <c r="C2811" i="20"/>
  <c r="C2810" i="20"/>
  <c r="C2809" i="20"/>
  <c r="C2808" i="20"/>
  <c r="C2807" i="20"/>
  <c r="C2806" i="20"/>
  <c r="C2805" i="20"/>
  <c r="C2804" i="20"/>
  <c r="C2803" i="20"/>
  <c r="C2802" i="20"/>
  <c r="C2801" i="20"/>
  <c r="C2800" i="20"/>
  <c r="C2799" i="20"/>
  <c r="C2798" i="20"/>
  <c r="C2797" i="20"/>
  <c r="C2796" i="20"/>
  <c r="C2795" i="20"/>
  <c r="C2794" i="20"/>
  <c r="C2793" i="20"/>
  <c r="C2792" i="20"/>
  <c r="C2791" i="20"/>
  <c r="C2790" i="20"/>
  <c r="C2789" i="20"/>
  <c r="C2788" i="20"/>
  <c r="C2787" i="20"/>
  <c r="C2786" i="20"/>
  <c r="C2785" i="20"/>
  <c r="C2784" i="20"/>
  <c r="C2783" i="20"/>
  <c r="C2782" i="20"/>
  <c r="C2781" i="20"/>
  <c r="C2780" i="20"/>
  <c r="C2779" i="20"/>
  <c r="C2778" i="20"/>
  <c r="C2777" i="20"/>
  <c r="C2776" i="20"/>
  <c r="C2775" i="20"/>
  <c r="C2774" i="20"/>
  <c r="C2773" i="20"/>
  <c r="C2772" i="20"/>
  <c r="C2771" i="20"/>
  <c r="C2770" i="20"/>
  <c r="C2769" i="20"/>
  <c r="C2768" i="20"/>
  <c r="C2767" i="20"/>
  <c r="C2766" i="20"/>
  <c r="C2765" i="20"/>
  <c r="C2764" i="20"/>
  <c r="C2763" i="20"/>
  <c r="C2762" i="20"/>
  <c r="C2761" i="20"/>
  <c r="C2760" i="20"/>
  <c r="C2759" i="20"/>
  <c r="C2758" i="20"/>
  <c r="C2757" i="20"/>
  <c r="C2756" i="20"/>
  <c r="C2755" i="20"/>
  <c r="C2754" i="20"/>
  <c r="C2753" i="20"/>
  <c r="C2752" i="20"/>
  <c r="C2751" i="20"/>
  <c r="C2750" i="20"/>
  <c r="C2749" i="20"/>
  <c r="C2748" i="20"/>
  <c r="C2747" i="20"/>
  <c r="C2746" i="20"/>
  <c r="C2745" i="20"/>
  <c r="C2744" i="20"/>
  <c r="C2743" i="20"/>
  <c r="C2742" i="20"/>
  <c r="C2741" i="20"/>
  <c r="C2740" i="20"/>
  <c r="C2739" i="20"/>
  <c r="C2738" i="20"/>
  <c r="C2737" i="20"/>
  <c r="C2736" i="20"/>
  <c r="C2735" i="20"/>
  <c r="C2734" i="20"/>
  <c r="C2733" i="20"/>
  <c r="C2732" i="20"/>
  <c r="C2731" i="20"/>
  <c r="C2730" i="20"/>
  <c r="C2729" i="20"/>
  <c r="C2728" i="20"/>
  <c r="C2727" i="20"/>
  <c r="C2726" i="20"/>
  <c r="C2725" i="20"/>
  <c r="C2724" i="20"/>
  <c r="C2723" i="20"/>
  <c r="C2722" i="20"/>
  <c r="C2721" i="20"/>
  <c r="C2720" i="20"/>
  <c r="C2719" i="20"/>
  <c r="C2718" i="20"/>
  <c r="C2717" i="20"/>
  <c r="C2716" i="20"/>
  <c r="C2715" i="20"/>
  <c r="C2714" i="20"/>
  <c r="C2713" i="20"/>
  <c r="C2712" i="20"/>
  <c r="C2711" i="20"/>
  <c r="C2710" i="20"/>
  <c r="C2709" i="20"/>
  <c r="C2708" i="20"/>
  <c r="C2707" i="20"/>
  <c r="C2706" i="20"/>
  <c r="C2705" i="20"/>
  <c r="C2704" i="20"/>
  <c r="C2703" i="20"/>
  <c r="C2702" i="20"/>
  <c r="C2701" i="20"/>
  <c r="C2700" i="20"/>
  <c r="C2699" i="20"/>
  <c r="C2698" i="20"/>
  <c r="C2697" i="20"/>
  <c r="C2696" i="20"/>
  <c r="C2695" i="20"/>
  <c r="C2694" i="20"/>
  <c r="C2693" i="20"/>
  <c r="C2692" i="20"/>
  <c r="C2691" i="20"/>
  <c r="C2690" i="20"/>
  <c r="C2689" i="20"/>
  <c r="C2688" i="20"/>
  <c r="C2687" i="20"/>
  <c r="C2686" i="20"/>
  <c r="C2685" i="20"/>
  <c r="C2684" i="20"/>
  <c r="C2683" i="20"/>
  <c r="C2682" i="20"/>
  <c r="C2681" i="20"/>
  <c r="C2680" i="20"/>
  <c r="C2679" i="20"/>
  <c r="C2678" i="20"/>
  <c r="C2677" i="20"/>
  <c r="C2676" i="20"/>
  <c r="C2675" i="20"/>
  <c r="C2674" i="20"/>
  <c r="C2673" i="20"/>
  <c r="C2672" i="20"/>
  <c r="C2671" i="20"/>
  <c r="C2670" i="20"/>
  <c r="C2669" i="20"/>
  <c r="C2668" i="20"/>
  <c r="C2667" i="20"/>
  <c r="C2666" i="20"/>
  <c r="C2665" i="20"/>
  <c r="C2664" i="20"/>
  <c r="C2663" i="20"/>
  <c r="C2662" i="20"/>
  <c r="C2661" i="20"/>
  <c r="C2660" i="20"/>
  <c r="C2659" i="20"/>
  <c r="C2658" i="20"/>
  <c r="C2657" i="20"/>
  <c r="C2656" i="20"/>
  <c r="C2655" i="20"/>
  <c r="C2654" i="20"/>
  <c r="C2653" i="20"/>
  <c r="C2652" i="20"/>
  <c r="C2651" i="20"/>
  <c r="C2650" i="20"/>
  <c r="C2649" i="20"/>
  <c r="C2648" i="20"/>
  <c r="C2647" i="20"/>
  <c r="C2646" i="20"/>
  <c r="C2645" i="20"/>
  <c r="C2644" i="20"/>
  <c r="C2643" i="20"/>
  <c r="C2642" i="20"/>
  <c r="C2641" i="20"/>
  <c r="C2640" i="20"/>
  <c r="C2639" i="20"/>
  <c r="C2638" i="20"/>
  <c r="C2637" i="20"/>
  <c r="C2636" i="20"/>
  <c r="C2635" i="20"/>
  <c r="C2634" i="20"/>
  <c r="C2633" i="20"/>
  <c r="C2632" i="20"/>
  <c r="C2631" i="20"/>
  <c r="C2630" i="20"/>
  <c r="C2629" i="20"/>
  <c r="C2628" i="20"/>
  <c r="C2627" i="20"/>
  <c r="C2626" i="20"/>
  <c r="C2625" i="20"/>
  <c r="C2624" i="20"/>
  <c r="C2623" i="20"/>
  <c r="C2622" i="20"/>
  <c r="C2621" i="20"/>
  <c r="C2620" i="20"/>
  <c r="C2619" i="20"/>
  <c r="C2618" i="20"/>
  <c r="C2617" i="20"/>
  <c r="C2616" i="20"/>
  <c r="C2615" i="20"/>
  <c r="C2614" i="20"/>
  <c r="C2613" i="20"/>
  <c r="C2612" i="20"/>
  <c r="C2611" i="20"/>
  <c r="C2610" i="20"/>
  <c r="C2609" i="20"/>
  <c r="C2608" i="20"/>
  <c r="C2607" i="20"/>
  <c r="C2606" i="20"/>
  <c r="C2605" i="20"/>
  <c r="C2604" i="20"/>
  <c r="C2603" i="20"/>
  <c r="C2602" i="20"/>
  <c r="C2601" i="20"/>
  <c r="C2600" i="20"/>
  <c r="C2599" i="20"/>
  <c r="C2598" i="20"/>
  <c r="C2597" i="20"/>
  <c r="C2596" i="20"/>
  <c r="C2595" i="20"/>
  <c r="C2594" i="20"/>
  <c r="C2593" i="20"/>
  <c r="C2592" i="20"/>
  <c r="C2591" i="20"/>
  <c r="C2590" i="20"/>
  <c r="C2589" i="20"/>
  <c r="C2588" i="20"/>
  <c r="C2587" i="20"/>
  <c r="C2586" i="20"/>
  <c r="C2585" i="20"/>
  <c r="C2584" i="20"/>
  <c r="C2583" i="20"/>
  <c r="C2582" i="20"/>
  <c r="C2581" i="20"/>
  <c r="C2580" i="20"/>
  <c r="C2579" i="20"/>
  <c r="C2578" i="20"/>
  <c r="C2577" i="20"/>
  <c r="C2576" i="20"/>
  <c r="C2575" i="20"/>
  <c r="C2574" i="20"/>
  <c r="C2573" i="20"/>
  <c r="C2572" i="20"/>
  <c r="C2571" i="20"/>
  <c r="C2570" i="20"/>
  <c r="C2569" i="20"/>
  <c r="C2568" i="20"/>
  <c r="C2567" i="20"/>
  <c r="C2566" i="20"/>
  <c r="C2565" i="20"/>
  <c r="C2564" i="20"/>
  <c r="C2563" i="20"/>
  <c r="C2562" i="20"/>
  <c r="C2561" i="20"/>
  <c r="C2560" i="20"/>
  <c r="C2559" i="20"/>
  <c r="C2558" i="20"/>
  <c r="C2557" i="20"/>
  <c r="C2556" i="20"/>
  <c r="C2555" i="20"/>
  <c r="C2554" i="20"/>
  <c r="C2553" i="20"/>
  <c r="C2552" i="20"/>
  <c r="C2551" i="20"/>
  <c r="C2550" i="20"/>
  <c r="C2549" i="20"/>
  <c r="C2548" i="20"/>
  <c r="C2547" i="20"/>
  <c r="C2546" i="20"/>
  <c r="C2545" i="20"/>
  <c r="C2544" i="20"/>
  <c r="C2543" i="20"/>
  <c r="C2542" i="20"/>
  <c r="C2541" i="20"/>
  <c r="C2540" i="20"/>
  <c r="C2539" i="20"/>
  <c r="C2538" i="20"/>
  <c r="C2537" i="20"/>
  <c r="C2536" i="20"/>
  <c r="C2535" i="20"/>
  <c r="C2534" i="20"/>
  <c r="C2533" i="20"/>
  <c r="C2532" i="20"/>
  <c r="C2531" i="20"/>
  <c r="C2530" i="20"/>
  <c r="C2529" i="20"/>
  <c r="C2528" i="20"/>
  <c r="C2527" i="20"/>
  <c r="C2526" i="20"/>
  <c r="C2525" i="20"/>
  <c r="C2524" i="20"/>
  <c r="C2523" i="20"/>
  <c r="C2522" i="20"/>
  <c r="C2521" i="20"/>
  <c r="C2520" i="20"/>
  <c r="C2519" i="20"/>
  <c r="C2518" i="20"/>
  <c r="C2517" i="20"/>
  <c r="C2516" i="20"/>
  <c r="C2515" i="20"/>
  <c r="C2514" i="20"/>
  <c r="C2513" i="20"/>
  <c r="C2512" i="20"/>
  <c r="C2511" i="20"/>
  <c r="C2510" i="20"/>
  <c r="C2509" i="20"/>
  <c r="C2508" i="20"/>
  <c r="C2507" i="20"/>
  <c r="C2506" i="20"/>
  <c r="C2505" i="20"/>
  <c r="C2504" i="20"/>
  <c r="C2503" i="20"/>
  <c r="C2502" i="20"/>
  <c r="C2501" i="20"/>
  <c r="C2500" i="20"/>
  <c r="C2499" i="20"/>
  <c r="C2498" i="20"/>
  <c r="C2497" i="20"/>
  <c r="C2496" i="20"/>
  <c r="C2495" i="20"/>
  <c r="C2494" i="20"/>
  <c r="C2493" i="20"/>
  <c r="C2492" i="20"/>
  <c r="C2491" i="20"/>
  <c r="C2490" i="20"/>
  <c r="C2489" i="20"/>
  <c r="C2488" i="20"/>
  <c r="C2487" i="20"/>
  <c r="C2486" i="20"/>
  <c r="C2485" i="20"/>
  <c r="C2484" i="20"/>
  <c r="C2483" i="20"/>
  <c r="C2482" i="20"/>
  <c r="C2481" i="20"/>
  <c r="C2480" i="20"/>
  <c r="C2479" i="20"/>
  <c r="C2478" i="20"/>
  <c r="C2477" i="20"/>
  <c r="C2476" i="20"/>
  <c r="C2475" i="20"/>
  <c r="C2474" i="20"/>
  <c r="C2473" i="20"/>
  <c r="C2472" i="20"/>
  <c r="C2471" i="20"/>
  <c r="C2470" i="20"/>
  <c r="C2469" i="20"/>
  <c r="C2468" i="20"/>
  <c r="C2467" i="20"/>
  <c r="C2466" i="20"/>
  <c r="C2465" i="20"/>
  <c r="C2464" i="20"/>
  <c r="C2463" i="20"/>
  <c r="C2462" i="20"/>
  <c r="C2461" i="20"/>
  <c r="C2460" i="20"/>
  <c r="C2459" i="20"/>
  <c r="C2458" i="20"/>
  <c r="C2457" i="20"/>
  <c r="C2456" i="20"/>
  <c r="C2455" i="20"/>
  <c r="C2454" i="20"/>
  <c r="C2453" i="20"/>
  <c r="C2452" i="20"/>
  <c r="C2451" i="20"/>
  <c r="C2450" i="20"/>
  <c r="C2449" i="20"/>
  <c r="C2448" i="20"/>
  <c r="C2447" i="20"/>
  <c r="C2446" i="20"/>
  <c r="C2445" i="20"/>
  <c r="C2444" i="20"/>
  <c r="C2443" i="20"/>
  <c r="C2442" i="20"/>
  <c r="C2441" i="20"/>
  <c r="C2440" i="20"/>
  <c r="C2439" i="20"/>
  <c r="C2438" i="20"/>
  <c r="C2437" i="20"/>
  <c r="C2436" i="20"/>
  <c r="C2435" i="20"/>
  <c r="C2434" i="20"/>
  <c r="C2433" i="20"/>
  <c r="C2432" i="20"/>
  <c r="C2431" i="20"/>
  <c r="C2430" i="20"/>
  <c r="C2429" i="20"/>
  <c r="C2428" i="20"/>
  <c r="C2427" i="20"/>
  <c r="C2426" i="20"/>
  <c r="C2425" i="20"/>
  <c r="C2424" i="20"/>
  <c r="C2423" i="20"/>
  <c r="C2422" i="20"/>
  <c r="C2421" i="20"/>
  <c r="C2420" i="20"/>
  <c r="C2419" i="20"/>
  <c r="C2418" i="20"/>
  <c r="C2417" i="20"/>
  <c r="C2416" i="20"/>
  <c r="C2415" i="20"/>
  <c r="C2414" i="20"/>
  <c r="C2413" i="20"/>
  <c r="C2412" i="20"/>
  <c r="C2411" i="20"/>
  <c r="C2410" i="20"/>
  <c r="C2409" i="20"/>
  <c r="C2408" i="20"/>
  <c r="C2407" i="20"/>
  <c r="C2406" i="20"/>
  <c r="C2405" i="20"/>
  <c r="C2404" i="20"/>
  <c r="C2403" i="20"/>
  <c r="C2402" i="20"/>
  <c r="C2401" i="20"/>
  <c r="C2400" i="20"/>
  <c r="C2399" i="20"/>
  <c r="C2398" i="20"/>
  <c r="C2397" i="20"/>
  <c r="C2396" i="20"/>
  <c r="C2395" i="20"/>
  <c r="C2394" i="20"/>
  <c r="C2393" i="20"/>
  <c r="C2392" i="20"/>
  <c r="C2391" i="20"/>
  <c r="C2390" i="20"/>
  <c r="C2389" i="20"/>
  <c r="C2388" i="20"/>
  <c r="C2387" i="20"/>
  <c r="C2386" i="20"/>
  <c r="C2385" i="20"/>
  <c r="C2384" i="20"/>
  <c r="C2383" i="20"/>
  <c r="C2382" i="20"/>
  <c r="C2381" i="20"/>
  <c r="C2380" i="20"/>
  <c r="C2379" i="20"/>
  <c r="C2378" i="20"/>
  <c r="C2377" i="20"/>
  <c r="C2376" i="20"/>
  <c r="C2375" i="20"/>
  <c r="C2374" i="20"/>
  <c r="C2373" i="20"/>
  <c r="C2372" i="20"/>
  <c r="C2371" i="20"/>
  <c r="C2370" i="20"/>
  <c r="C2369" i="20"/>
  <c r="C2368" i="20"/>
  <c r="C2367" i="20"/>
  <c r="C2366" i="20"/>
  <c r="C2365" i="20"/>
  <c r="C2364" i="20"/>
  <c r="C2363" i="20"/>
  <c r="C2362" i="20"/>
  <c r="C2361" i="20"/>
  <c r="C2360" i="20"/>
  <c r="C2359" i="20"/>
  <c r="C2358" i="20"/>
  <c r="C2357" i="20"/>
  <c r="C2356" i="20"/>
  <c r="C2355" i="20"/>
  <c r="C2354" i="20"/>
  <c r="C2353" i="20"/>
  <c r="C2352" i="20"/>
  <c r="C2351" i="20"/>
  <c r="C2350" i="20"/>
  <c r="C2349" i="20"/>
  <c r="C2348" i="20"/>
  <c r="C2347" i="20"/>
  <c r="C2346" i="20"/>
  <c r="C2345" i="20"/>
  <c r="C2344" i="20"/>
  <c r="C2343" i="20"/>
  <c r="C2342" i="20"/>
  <c r="C2341" i="20"/>
  <c r="C2340" i="20"/>
  <c r="C2339" i="20"/>
  <c r="C2338" i="20"/>
  <c r="C2337" i="20"/>
  <c r="C2336" i="20"/>
  <c r="C2335" i="20"/>
  <c r="C2334" i="20"/>
  <c r="C2333" i="20"/>
  <c r="C2332" i="20"/>
  <c r="C2331" i="20"/>
  <c r="C2330" i="20"/>
  <c r="C2329" i="20"/>
  <c r="C2328" i="20"/>
  <c r="C2327" i="20"/>
  <c r="C2326" i="20"/>
  <c r="C2325" i="20"/>
  <c r="C2324" i="20"/>
  <c r="C2323" i="20"/>
  <c r="C2322" i="20"/>
  <c r="C2321" i="20"/>
  <c r="C2320" i="20"/>
  <c r="C2319" i="20"/>
  <c r="C2318" i="20"/>
  <c r="C2317" i="20"/>
  <c r="C2316" i="20"/>
  <c r="C2315" i="20"/>
  <c r="C2314" i="20"/>
  <c r="C2313" i="20"/>
  <c r="C2312" i="20"/>
  <c r="C2311" i="20"/>
  <c r="C2310" i="20"/>
  <c r="C2309" i="20"/>
  <c r="C2308" i="20"/>
  <c r="C2307" i="20"/>
  <c r="C2306" i="20"/>
  <c r="C2305" i="20"/>
  <c r="C2304" i="20"/>
  <c r="C2303" i="20"/>
  <c r="C2302" i="20"/>
  <c r="C2301" i="20"/>
  <c r="C2300" i="20"/>
  <c r="C2299" i="20"/>
  <c r="C2298" i="20"/>
  <c r="C2297" i="20"/>
  <c r="C2296" i="20"/>
  <c r="C2295" i="20"/>
  <c r="C2294" i="20"/>
  <c r="C2293" i="20"/>
  <c r="C2292" i="20"/>
  <c r="C2291" i="20"/>
  <c r="C2290" i="20"/>
  <c r="C2289" i="20"/>
  <c r="C2288" i="20"/>
  <c r="C2287" i="20"/>
  <c r="C2286" i="20"/>
  <c r="C2285" i="20"/>
  <c r="C2284" i="20"/>
  <c r="C2283" i="20"/>
  <c r="C2282" i="20"/>
  <c r="C2281" i="20"/>
  <c r="C2280" i="20"/>
  <c r="C2279" i="20"/>
  <c r="C2278" i="20"/>
  <c r="C2277" i="20"/>
  <c r="C2276" i="20"/>
  <c r="C2275" i="20"/>
  <c r="C2274" i="20"/>
  <c r="C2273" i="20"/>
  <c r="C2272" i="20"/>
  <c r="C2271" i="20"/>
  <c r="C2270" i="20"/>
  <c r="C2269" i="20"/>
  <c r="C2268" i="20"/>
  <c r="C2267" i="20"/>
  <c r="C2266" i="20"/>
  <c r="C2265" i="20"/>
  <c r="C2264" i="20"/>
  <c r="C2263" i="20"/>
  <c r="C2262" i="20"/>
  <c r="C2261" i="20"/>
  <c r="C2260" i="20"/>
  <c r="C2259" i="20"/>
  <c r="C2258" i="20"/>
  <c r="C2257" i="20"/>
  <c r="C2256" i="20"/>
  <c r="C2255" i="20"/>
  <c r="C2254" i="20"/>
  <c r="C2253" i="20"/>
  <c r="C2252" i="20"/>
  <c r="C2251" i="20"/>
  <c r="C2250" i="20"/>
  <c r="C2249" i="20"/>
  <c r="C2248" i="20"/>
  <c r="C2247" i="20"/>
  <c r="C2246" i="20"/>
  <c r="C2245" i="20"/>
  <c r="C2244" i="20"/>
  <c r="C2243" i="20"/>
  <c r="C2242" i="20"/>
  <c r="C2241" i="20"/>
  <c r="C2240" i="20"/>
  <c r="C2239" i="20"/>
  <c r="C2238" i="20"/>
  <c r="C2237" i="20"/>
  <c r="C2236" i="20"/>
  <c r="C2235" i="20"/>
  <c r="C2234" i="20"/>
  <c r="C2233" i="20"/>
  <c r="C2232" i="20"/>
  <c r="C2231" i="20"/>
  <c r="C2230" i="20"/>
  <c r="C2229" i="20"/>
  <c r="C2228" i="20"/>
  <c r="C2227" i="20"/>
  <c r="C2226" i="20"/>
  <c r="C2225" i="20"/>
  <c r="C2224" i="20"/>
  <c r="C2223" i="20"/>
  <c r="C2222" i="20"/>
  <c r="C2221" i="20"/>
  <c r="C2220" i="20"/>
  <c r="C2219" i="20"/>
  <c r="C2218" i="20"/>
  <c r="C2217" i="20"/>
  <c r="C2216" i="20"/>
  <c r="C2215" i="20"/>
  <c r="C2214" i="20"/>
  <c r="C2213" i="20"/>
  <c r="C2212" i="20"/>
  <c r="C2211" i="20"/>
  <c r="C2210" i="20"/>
  <c r="C2209" i="20"/>
  <c r="C2208" i="20"/>
  <c r="C2207" i="20"/>
  <c r="C2206" i="20"/>
  <c r="C2205" i="20"/>
  <c r="C2204" i="20"/>
  <c r="C2203" i="20"/>
  <c r="C2202" i="20"/>
  <c r="C2201" i="20"/>
  <c r="C2200" i="20"/>
  <c r="C2199" i="20"/>
  <c r="C2198" i="20"/>
  <c r="C2197" i="20"/>
  <c r="C2196" i="20"/>
  <c r="C2195" i="20"/>
  <c r="C2194" i="20"/>
  <c r="C2193" i="20"/>
  <c r="C2192" i="20"/>
  <c r="C2191" i="20"/>
  <c r="C2190" i="20"/>
  <c r="C2189" i="20"/>
  <c r="C2188" i="20"/>
  <c r="C2187" i="20"/>
  <c r="C2186" i="20"/>
  <c r="C2185" i="20"/>
  <c r="C2184" i="20"/>
  <c r="C2183" i="20"/>
  <c r="C2182" i="20"/>
  <c r="C2181" i="20"/>
  <c r="C2180" i="20"/>
  <c r="C2179" i="20"/>
  <c r="C2178" i="20"/>
  <c r="C2177" i="20"/>
  <c r="C2176" i="20"/>
  <c r="C2175" i="20"/>
  <c r="C2174" i="20"/>
  <c r="C2173" i="20"/>
  <c r="C2172" i="20"/>
  <c r="C2171" i="20"/>
  <c r="C2170" i="20"/>
  <c r="C2169" i="20"/>
  <c r="C2168" i="20"/>
  <c r="C2167" i="20"/>
  <c r="C2166" i="20"/>
  <c r="C2165" i="20"/>
  <c r="C2164" i="20"/>
  <c r="C2163" i="20"/>
  <c r="C2162" i="20"/>
  <c r="C2161" i="20"/>
  <c r="C2160" i="20"/>
  <c r="C2159" i="20"/>
  <c r="C2158" i="20"/>
  <c r="C2157" i="20"/>
  <c r="C2156" i="20"/>
  <c r="C2155" i="20"/>
  <c r="C2154" i="20"/>
  <c r="C2153" i="20"/>
  <c r="C2152" i="20"/>
  <c r="C2151" i="20"/>
  <c r="C2150" i="20"/>
  <c r="C2149" i="20"/>
  <c r="C2148" i="20"/>
  <c r="C2147" i="20"/>
  <c r="C2146" i="20"/>
  <c r="C2145" i="20"/>
  <c r="C2144" i="20"/>
  <c r="C2143" i="20"/>
  <c r="C2142" i="20"/>
  <c r="C2141" i="20"/>
  <c r="C2140" i="20"/>
  <c r="C2139" i="20"/>
  <c r="C2138" i="20"/>
  <c r="C2137" i="20"/>
  <c r="C2136" i="20"/>
  <c r="C2135" i="20"/>
  <c r="C2134" i="20"/>
  <c r="C2133" i="20"/>
  <c r="C2132" i="20"/>
  <c r="C2131" i="20"/>
  <c r="C2130" i="20"/>
  <c r="C2129" i="20"/>
  <c r="C2128" i="20"/>
  <c r="C2127" i="20"/>
  <c r="C2126" i="20"/>
  <c r="C2125" i="20"/>
  <c r="C2124" i="20"/>
  <c r="C2123" i="20"/>
  <c r="C2122" i="20"/>
  <c r="C2121" i="20"/>
  <c r="C2120" i="20"/>
  <c r="C2119" i="20"/>
  <c r="C2118" i="20"/>
  <c r="C2117" i="20"/>
  <c r="C2116" i="20"/>
  <c r="C2115" i="20"/>
  <c r="C2114" i="20"/>
  <c r="C2113" i="20"/>
  <c r="C2112" i="20"/>
  <c r="C2111" i="20"/>
  <c r="C2110" i="20"/>
  <c r="C2109" i="20"/>
  <c r="C2108" i="20"/>
  <c r="C2107" i="20"/>
  <c r="C2106" i="20"/>
  <c r="C2105" i="20"/>
  <c r="C2104" i="20"/>
  <c r="C2103" i="20"/>
  <c r="C2102" i="20"/>
  <c r="C2101" i="20"/>
  <c r="C2100" i="20"/>
  <c r="C2099" i="20"/>
  <c r="C2098" i="20"/>
  <c r="C2097" i="20"/>
  <c r="C2096" i="20"/>
  <c r="C2095" i="20"/>
  <c r="C2094" i="20"/>
  <c r="C2093" i="20"/>
  <c r="C2092" i="20"/>
  <c r="C2091" i="20"/>
  <c r="C2090" i="20"/>
  <c r="C2089" i="20"/>
  <c r="C2088" i="20"/>
  <c r="C2087" i="20"/>
  <c r="C2086" i="20"/>
  <c r="C2085" i="20"/>
  <c r="C2084" i="20"/>
  <c r="C2083" i="20"/>
  <c r="C2082" i="20"/>
  <c r="C2081" i="20"/>
  <c r="C2080" i="20"/>
  <c r="C2079" i="20"/>
  <c r="C2078" i="20"/>
  <c r="C2077" i="20"/>
  <c r="C2076" i="20"/>
  <c r="C2075" i="20"/>
  <c r="C2074" i="20"/>
  <c r="C2073" i="20"/>
  <c r="C2072" i="20"/>
  <c r="C2071" i="20"/>
  <c r="C2070" i="20"/>
  <c r="C2069" i="20"/>
  <c r="C2068" i="20"/>
  <c r="C2067" i="20"/>
  <c r="C2066" i="20"/>
  <c r="C2065" i="20"/>
  <c r="C2064" i="20"/>
  <c r="C2063" i="20"/>
  <c r="C2062" i="20"/>
  <c r="C2061" i="20"/>
  <c r="C2060" i="20"/>
  <c r="C2059" i="20"/>
  <c r="C2058" i="20"/>
  <c r="C2057" i="20"/>
  <c r="C2056" i="20"/>
  <c r="C2055" i="20"/>
  <c r="C2054" i="20"/>
  <c r="C2053" i="20"/>
  <c r="C2052" i="20"/>
  <c r="C2051" i="20"/>
  <c r="C2050" i="20"/>
  <c r="C2049" i="20"/>
  <c r="C2048" i="20"/>
  <c r="C2047" i="20"/>
  <c r="C2046" i="20"/>
  <c r="C2045" i="20"/>
  <c r="C2044" i="20"/>
  <c r="C2043" i="20"/>
  <c r="C2042" i="20"/>
  <c r="C2041" i="20"/>
  <c r="C2040" i="20"/>
  <c r="C2039" i="20"/>
  <c r="C2038" i="20"/>
  <c r="C2037" i="20"/>
  <c r="C2036" i="20"/>
  <c r="C2035" i="20"/>
  <c r="C2034" i="20"/>
  <c r="C2033" i="20"/>
  <c r="C2032" i="20"/>
  <c r="C2031" i="20"/>
  <c r="C2030" i="20"/>
  <c r="C2029" i="20"/>
  <c r="C2028" i="20"/>
  <c r="C2027" i="20"/>
  <c r="C2026" i="20"/>
  <c r="C2025" i="20"/>
  <c r="C2024" i="20"/>
  <c r="C2023" i="20"/>
  <c r="C2022" i="20"/>
  <c r="C2021" i="20"/>
  <c r="C2020" i="20"/>
  <c r="C2019" i="20"/>
  <c r="C2018" i="20"/>
  <c r="C2017" i="20"/>
  <c r="C2016" i="20"/>
  <c r="C2015" i="20"/>
  <c r="C2014" i="20"/>
  <c r="C2013" i="20"/>
  <c r="C2012" i="20"/>
  <c r="C2011" i="20"/>
  <c r="C2010" i="20"/>
  <c r="C2009" i="20"/>
  <c r="C2008" i="20"/>
  <c r="C2007" i="20"/>
  <c r="C2006" i="20"/>
  <c r="C2005" i="20"/>
  <c r="C2004" i="20"/>
  <c r="C2003" i="20"/>
  <c r="C2002" i="20"/>
  <c r="C2001" i="20"/>
  <c r="C2000" i="20"/>
  <c r="C1999" i="20"/>
  <c r="C1998" i="20"/>
  <c r="C1997" i="20"/>
  <c r="C1996" i="20"/>
  <c r="C1995" i="20"/>
  <c r="C1994" i="20"/>
  <c r="C1993" i="20"/>
  <c r="C1992" i="20"/>
  <c r="C1991" i="20"/>
  <c r="C1990" i="20"/>
  <c r="C1989" i="20"/>
  <c r="C1988" i="20"/>
  <c r="C1987" i="20"/>
  <c r="C1986" i="20"/>
  <c r="C1985" i="20"/>
  <c r="C1984" i="20"/>
  <c r="C1983" i="20"/>
  <c r="C1982" i="20"/>
  <c r="C1981" i="20"/>
  <c r="C1980" i="20"/>
  <c r="C1979" i="20"/>
  <c r="C1978" i="20"/>
  <c r="C1977" i="20"/>
  <c r="C1976" i="20"/>
  <c r="C1975" i="20"/>
  <c r="C1974" i="20"/>
  <c r="C1973" i="20"/>
  <c r="C1972" i="20"/>
  <c r="C1971" i="20"/>
  <c r="C1970" i="20"/>
  <c r="C1969" i="20"/>
  <c r="C1968" i="20"/>
  <c r="C1967" i="20"/>
  <c r="C1966" i="20"/>
  <c r="C1965" i="20"/>
  <c r="C1964" i="20"/>
  <c r="C1963" i="20"/>
  <c r="C1962" i="20"/>
  <c r="C1961" i="20"/>
  <c r="C1960" i="20"/>
  <c r="C1959" i="20"/>
  <c r="C1958" i="20"/>
  <c r="C1957" i="20"/>
  <c r="C1956" i="20"/>
  <c r="C1955" i="20"/>
  <c r="C1954" i="20"/>
  <c r="C1953" i="20"/>
  <c r="C1952" i="20"/>
  <c r="C1951" i="20"/>
  <c r="C1950" i="20"/>
  <c r="C1949" i="20"/>
  <c r="C1948" i="20"/>
  <c r="C1947" i="20"/>
  <c r="C1946" i="20"/>
  <c r="C1945" i="20"/>
  <c r="C1944" i="20"/>
  <c r="C1943" i="20"/>
  <c r="C1942" i="20"/>
  <c r="C1941" i="20"/>
  <c r="C1940" i="20"/>
  <c r="C1939" i="20"/>
  <c r="C1938" i="20"/>
  <c r="C1937" i="20"/>
  <c r="C1936" i="20"/>
  <c r="C1935" i="20"/>
  <c r="C1934" i="20"/>
  <c r="C1933" i="20"/>
  <c r="C1932" i="20"/>
  <c r="C1931" i="20"/>
  <c r="C1930" i="20"/>
  <c r="C1929" i="20"/>
  <c r="C1928" i="20"/>
  <c r="C1927" i="20"/>
  <c r="C1926" i="20"/>
  <c r="C1925" i="20"/>
  <c r="C1924" i="20"/>
  <c r="C1923" i="20"/>
  <c r="C1922" i="20"/>
  <c r="C1921" i="20"/>
  <c r="C1920" i="20"/>
  <c r="C1919" i="20"/>
  <c r="C1918" i="20"/>
  <c r="C1917" i="20"/>
  <c r="C1916" i="20"/>
  <c r="C1915" i="20"/>
  <c r="C1914" i="20"/>
  <c r="C1913" i="20"/>
  <c r="C1912" i="20"/>
  <c r="C1911" i="20"/>
  <c r="C1910" i="20"/>
  <c r="C1909" i="20"/>
  <c r="C1908" i="20"/>
  <c r="C1907" i="20"/>
  <c r="C1906" i="20"/>
  <c r="C1905" i="20"/>
  <c r="C1904" i="20"/>
  <c r="C1903" i="20"/>
  <c r="C1902" i="20"/>
  <c r="C1901" i="20"/>
  <c r="C1900" i="20"/>
  <c r="C1899" i="20"/>
  <c r="C1898" i="20"/>
  <c r="C1897" i="20"/>
  <c r="C1896" i="20"/>
  <c r="C1895" i="20"/>
  <c r="C1894" i="20"/>
  <c r="C1893" i="20"/>
  <c r="C1892" i="20"/>
  <c r="C1891" i="20"/>
  <c r="C1890" i="20"/>
  <c r="C1889" i="20"/>
  <c r="C1888" i="20"/>
  <c r="C1887" i="20"/>
  <c r="C1886" i="20"/>
  <c r="C1885" i="20"/>
  <c r="C1884" i="20"/>
  <c r="C1883" i="20"/>
  <c r="C1882" i="20"/>
  <c r="C1881" i="20"/>
  <c r="C1880" i="20"/>
  <c r="C1879" i="20"/>
  <c r="C1878" i="20"/>
  <c r="C1877" i="20"/>
  <c r="C1876" i="20"/>
  <c r="C1875" i="20"/>
  <c r="C1874" i="20"/>
  <c r="C1873" i="20"/>
  <c r="C1872" i="20"/>
  <c r="C1871" i="20"/>
  <c r="C1870" i="20"/>
  <c r="C1869" i="20"/>
  <c r="C1868" i="20"/>
  <c r="C1867" i="20"/>
  <c r="C1866" i="20"/>
  <c r="C1865" i="20"/>
  <c r="C1864" i="20"/>
  <c r="C1863" i="20"/>
  <c r="C1862" i="20"/>
  <c r="C1861" i="20"/>
  <c r="C1860" i="20"/>
  <c r="C1859" i="20"/>
  <c r="C1858" i="20"/>
  <c r="C1857" i="20"/>
  <c r="C1856" i="20"/>
  <c r="C1855" i="20"/>
  <c r="C1854" i="20"/>
  <c r="C1853" i="20"/>
  <c r="C1852" i="20"/>
  <c r="C1851" i="20"/>
  <c r="C1850" i="20"/>
  <c r="C1849" i="20"/>
  <c r="C1848" i="20"/>
  <c r="C1847" i="20"/>
  <c r="C1846" i="20"/>
  <c r="C1845" i="20"/>
  <c r="C1844" i="20"/>
  <c r="C1843" i="20"/>
  <c r="C1842" i="20"/>
  <c r="C1841" i="20"/>
  <c r="C1840" i="20"/>
  <c r="C1839" i="20"/>
  <c r="C1838" i="20"/>
  <c r="C1837" i="20"/>
  <c r="C1836" i="20"/>
  <c r="C1835" i="20"/>
  <c r="C1834" i="20"/>
  <c r="C1833" i="20"/>
  <c r="C1832" i="20"/>
  <c r="C1831" i="20"/>
  <c r="C1830" i="20"/>
  <c r="C1829" i="20"/>
  <c r="C1828" i="20"/>
  <c r="C1827" i="20"/>
  <c r="C1826" i="20"/>
  <c r="C1825" i="20"/>
  <c r="C1824" i="20"/>
  <c r="C1823" i="20"/>
  <c r="C1822" i="20"/>
  <c r="C1821" i="20"/>
  <c r="C1820" i="20"/>
  <c r="C1819" i="20"/>
  <c r="C1818" i="20"/>
  <c r="C1817" i="20"/>
  <c r="C1816" i="20"/>
  <c r="C1815" i="20"/>
  <c r="C1814" i="20"/>
  <c r="C1813" i="20"/>
  <c r="C1812" i="20"/>
  <c r="C1811" i="20"/>
  <c r="C1810" i="20"/>
  <c r="C1809" i="20"/>
  <c r="C1808" i="20"/>
  <c r="C1807" i="20"/>
  <c r="C1806" i="20"/>
  <c r="C1805" i="20"/>
  <c r="C1804" i="20"/>
  <c r="C1803" i="20"/>
  <c r="C1802" i="20"/>
  <c r="C1801" i="20"/>
  <c r="C1800" i="20"/>
  <c r="C1799" i="20"/>
  <c r="C1798" i="20"/>
  <c r="C1797" i="20"/>
  <c r="C1796" i="20"/>
  <c r="C1795" i="20"/>
  <c r="C1794" i="20"/>
  <c r="C1793" i="20"/>
  <c r="C1792" i="20"/>
  <c r="C1791" i="20"/>
  <c r="C1790" i="20"/>
  <c r="C1789" i="20"/>
  <c r="C1788" i="20"/>
  <c r="C1787" i="20"/>
  <c r="C1786" i="20"/>
  <c r="C1785" i="20"/>
  <c r="C1784" i="20"/>
  <c r="C1783" i="20"/>
  <c r="C1782" i="20"/>
  <c r="C1781" i="20"/>
  <c r="C1780" i="20"/>
  <c r="C1779" i="20"/>
  <c r="C1778" i="20"/>
  <c r="C1777" i="20"/>
  <c r="C1776" i="20"/>
  <c r="C1775" i="20"/>
  <c r="C1774" i="20"/>
  <c r="C1773" i="20"/>
  <c r="C1772" i="20"/>
  <c r="C1771" i="20"/>
  <c r="C1770" i="20"/>
  <c r="C1769" i="20"/>
  <c r="C1768" i="20"/>
  <c r="C1767" i="20"/>
  <c r="C1766" i="20"/>
  <c r="C1765" i="20"/>
  <c r="C1764" i="20"/>
  <c r="C1763" i="20"/>
  <c r="C1762" i="20"/>
  <c r="C1761" i="20"/>
  <c r="C1760" i="20"/>
  <c r="C1759" i="20"/>
  <c r="C1758" i="20"/>
  <c r="C1757" i="20"/>
  <c r="C1756" i="20"/>
  <c r="C1755" i="20"/>
  <c r="C1754" i="20"/>
  <c r="C1753" i="20"/>
  <c r="C1752" i="20"/>
  <c r="C1751" i="20"/>
  <c r="C1750" i="20"/>
  <c r="C1749" i="20"/>
  <c r="C1748" i="20"/>
  <c r="C1747" i="20"/>
  <c r="C1746" i="20"/>
  <c r="C1745" i="20"/>
  <c r="C1744" i="20"/>
  <c r="C1743" i="20"/>
  <c r="C1742" i="20"/>
  <c r="C1741" i="20"/>
  <c r="C1740" i="20"/>
  <c r="C1739" i="20"/>
  <c r="C1738" i="20"/>
  <c r="C1737" i="20"/>
  <c r="C1736" i="20"/>
  <c r="C1735" i="20"/>
  <c r="C1734" i="20"/>
  <c r="C1733" i="20"/>
  <c r="C1732" i="20"/>
  <c r="C1731" i="20"/>
  <c r="C1730" i="20"/>
  <c r="C1729" i="20"/>
  <c r="C1728" i="20"/>
  <c r="C1727" i="20"/>
  <c r="C1726" i="20"/>
  <c r="C1725" i="20"/>
  <c r="C1724" i="20"/>
  <c r="C1723" i="20"/>
  <c r="C1722" i="20"/>
  <c r="C1721" i="20"/>
  <c r="C1720" i="20"/>
  <c r="C1719" i="20"/>
  <c r="C1718" i="20"/>
  <c r="C1717" i="20"/>
  <c r="C1716" i="20"/>
  <c r="C1715" i="20"/>
  <c r="C1714" i="20"/>
  <c r="C1713" i="20"/>
  <c r="C1712" i="20"/>
  <c r="C1711" i="20"/>
  <c r="C1710" i="20"/>
  <c r="C1709" i="20"/>
  <c r="C1708" i="20"/>
  <c r="C1707" i="20"/>
  <c r="C1706" i="20"/>
  <c r="C1705" i="20"/>
  <c r="C1704" i="20"/>
  <c r="C1703" i="20"/>
  <c r="C1702" i="20"/>
  <c r="C1701" i="20"/>
  <c r="C1700" i="20"/>
  <c r="C1699" i="20"/>
  <c r="C1698" i="20"/>
  <c r="C1697" i="20"/>
  <c r="C1696" i="20"/>
  <c r="C1695" i="20"/>
  <c r="C1694" i="20"/>
  <c r="C1693" i="20"/>
  <c r="C1692" i="20"/>
  <c r="C1691" i="20"/>
  <c r="C1690" i="20"/>
  <c r="C1689" i="20"/>
  <c r="C1688" i="20"/>
  <c r="C1687" i="20"/>
  <c r="C1686" i="20"/>
  <c r="C1685" i="20"/>
  <c r="C1684" i="20"/>
  <c r="C1683" i="20"/>
  <c r="C1682" i="20"/>
  <c r="C1681" i="20"/>
  <c r="C1680" i="20"/>
  <c r="C1679" i="20"/>
  <c r="C1678" i="20"/>
  <c r="C1677" i="20"/>
  <c r="C1676" i="20"/>
  <c r="C1675" i="20"/>
  <c r="C1674" i="20"/>
  <c r="C1673" i="20"/>
  <c r="C1672" i="20"/>
  <c r="C1671" i="20"/>
  <c r="C1670" i="20"/>
  <c r="C1669" i="20"/>
  <c r="C1668" i="20"/>
  <c r="C1667" i="20"/>
  <c r="C1666" i="20"/>
  <c r="C1665" i="20"/>
  <c r="C1664" i="20"/>
  <c r="C1663" i="20"/>
  <c r="C1662" i="20"/>
  <c r="C1661" i="20"/>
  <c r="C1660" i="20"/>
  <c r="C1659" i="20"/>
  <c r="C1658" i="20"/>
  <c r="C1657" i="20"/>
  <c r="C1656" i="20"/>
  <c r="C1655" i="20"/>
  <c r="C1654" i="20"/>
  <c r="C1653" i="20"/>
  <c r="C1652" i="20"/>
  <c r="C1651" i="20"/>
  <c r="C1650" i="20"/>
  <c r="C1649" i="20"/>
  <c r="C1648" i="20"/>
  <c r="C1647" i="20"/>
  <c r="C1646" i="20"/>
  <c r="C1645" i="20"/>
  <c r="C1644" i="20"/>
  <c r="C1643" i="20"/>
  <c r="C1642" i="20"/>
  <c r="C1641" i="20"/>
  <c r="C1640" i="20"/>
  <c r="C1639" i="20"/>
  <c r="C1638" i="20"/>
  <c r="C1637" i="20"/>
  <c r="C1636" i="20"/>
  <c r="C1635" i="20"/>
  <c r="C1634" i="20"/>
  <c r="C1633" i="20"/>
  <c r="C1632" i="20"/>
  <c r="C1631" i="20"/>
  <c r="C1630" i="20"/>
  <c r="C1629" i="20"/>
  <c r="C1628" i="20"/>
  <c r="C1627" i="20"/>
  <c r="C1626" i="20"/>
  <c r="C1625" i="20"/>
  <c r="C1624" i="20"/>
  <c r="C1623" i="20"/>
  <c r="C1622" i="20"/>
  <c r="C1621" i="20"/>
  <c r="C1620" i="20"/>
  <c r="C1619" i="20"/>
  <c r="C1618" i="20"/>
  <c r="C1617" i="20"/>
  <c r="C1616" i="20"/>
  <c r="C1615" i="20"/>
  <c r="C1614" i="20"/>
  <c r="C1613" i="20"/>
  <c r="C1612" i="20"/>
  <c r="C1611" i="20"/>
  <c r="C1610" i="20"/>
  <c r="C1609" i="20"/>
  <c r="C1608" i="20"/>
  <c r="C1607" i="20"/>
  <c r="C1606" i="20"/>
  <c r="C1605" i="20"/>
  <c r="C1604" i="20"/>
  <c r="C1603" i="20"/>
  <c r="C1602" i="20"/>
  <c r="C1601" i="20"/>
  <c r="C1600" i="20"/>
  <c r="C1599" i="20"/>
  <c r="C1598" i="20"/>
  <c r="C1597" i="20"/>
  <c r="C1596" i="20"/>
  <c r="C1595" i="20"/>
  <c r="C1594" i="20"/>
  <c r="C1593" i="20"/>
  <c r="C1592" i="20"/>
  <c r="C1591" i="20"/>
  <c r="C1590" i="20"/>
  <c r="C1589" i="20"/>
  <c r="C1588" i="20"/>
  <c r="C1587" i="20"/>
  <c r="C1586" i="20"/>
  <c r="C1585" i="20"/>
  <c r="C1584" i="20"/>
  <c r="C1583" i="20"/>
  <c r="C1582" i="20"/>
  <c r="C1581" i="20"/>
  <c r="C1580" i="20"/>
  <c r="C1579" i="20"/>
  <c r="C1578" i="20"/>
  <c r="C1577" i="20"/>
  <c r="C1576" i="20"/>
  <c r="C1575" i="20"/>
  <c r="C1574" i="20"/>
  <c r="C1573" i="20"/>
  <c r="C1572" i="20"/>
  <c r="C1571" i="20"/>
  <c r="C1570" i="20"/>
  <c r="C1569" i="20"/>
  <c r="C1568" i="20"/>
  <c r="C1567" i="20"/>
  <c r="C1566" i="20"/>
  <c r="C1565" i="20"/>
  <c r="C1564" i="20"/>
  <c r="C1563" i="20"/>
  <c r="C1562" i="20"/>
  <c r="C1561" i="20"/>
  <c r="C1560" i="20"/>
  <c r="C1559" i="20"/>
  <c r="C1558" i="20"/>
  <c r="C1557" i="20"/>
  <c r="C1556" i="20"/>
  <c r="C1555" i="20"/>
  <c r="C1554" i="20"/>
  <c r="C1553" i="20"/>
  <c r="C1552" i="20"/>
  <c r="C1551" i="20"/>
  <c r="C1550" i="20"/>
  <c r="C1549" i="20"/>
  <c r="C1548" i="20"/>
  <c r="C1547" i="20"/>
  <c r="C1546" i="20"/>
  <c r="C1545" i="20"/>
  <c r="C1544" i="20"/>
  <c r="C1543" i="20"/>
  <c r="C1542" i="20"/>
  <c r="C1541" i="20"/>
  <c r="C1540" i="20"/>
  <c r="C1539" i="20"/>
  <c r="C1538" i="20"/>
  <c r="C1537" i="20"/>
  <c r="C1536" i="20"/>
  <c r="C1535" i="20"/>
  <c r="C1534" i="20"/>
  <c r="C1533" i="20"/>
  <c r="C1532" i="20"/>
  <c r="C1531" i="20"/>
  <c r="C1530" i="20"/>
  <c r="C1529" i="20"/>
  <c r="C1528" i="20"/>
  <c r="C1527" i="20"/>
  <c r="C1526" i="20"/>
  <c r="C1525" i="20"/>
  <c r="C1524" i="20"/>
  <c r="C1523" i="20"/>
  <c r="C1522" i="20"/>
  <c r="C1521" i="20"/>
  <c r="C1520" i="20"/>
  <c r="C1519" i="20"/>
  <c r="C1518" i="20"/>
  <c r="C1517" i="20"/>
  <c r="C1516" i="20"/>
  <c r="C1515" i="20"/>
  <c r="C1514" i="20"/>
  <c r="C1513" i="20"/>
  <c r="C1512" i="20"/>
  <c r="C1511" i="20"/>
  <c r="C1510" i="20"/>
  <c r="C1509" i="20"/>
  <c r="C1508" i="20"/>
  <c r="C1507" i="20"/>
  <c r="C1506" i="20"/>
  <c r="C1505" i="20"/>
  <c r="C1504" i="20"/>
  <c r="C1503" i="20"/>
  <c r="C1502" i="20"/>
  <c r="C1501" i="20"/>
  <c r="C1500" i="20"/>
  <c r="C1499" i="20"/>
  <c r="C1498" i="20"/>
  <c r="C1497" i="20"/>
  <c r="C1496" i="20"/>
  <c r="C1495" i="20"/>
  <c r="C1494" i="20"/>
  <c r="C1493" i="20"/>
  <c r="C1492" i="20"/>
  <c r="C1491" i="20"/>
  <c r="C1490" i="20"/>
  <c r="C1489" i="20"/>
  <c r="C1488" i="20"/>
  <c r="C1487" i="20"/>
  <c r="C1486" i="20"/>
  <c r="C1485" i="20"/>
  <c r="C1484" i="20"/>
  <c r="C1483" i="20"/>
  <c r="C1482" i="20"/>
  <c r="C1481" i="20"/>
  <c r="C1480" i="20"/>
  <c r="C1479" i="20"/>
  <c r="C1478" i="20"/>
  <c r="C1477" i="20"/>
  <c r="C1476" i="20"/>
  <c r="C1475" i="20"/>
  <c r="C1474" i="20"/>
  <c r="C1473" i="20"/>
  <c r="C1472" i="20"/>
  <c r="C1471" i="20"/>
  <c r="C1470" i="20"/>
  <c r="C1469" i="20"/>
  <c r="C1468" i="20"/>
  <c r="C1467" i="20"/>
  <c r="C1466" i="20"/>
  <c r="C1465" i="20"/>
  <c r="C1464" i="20"/>
  <c r="C1463" i="20"/>
  <c r="C1462" i="20"/>
  <c r="C1461" i="20"/>
  <c r="C1460" i="20"/>
  <c r="C1459" i="20"/>
  <c r="C1458" i="20"/>
  <c r="C1457" i="20"/>
  <c r="C1456" i="20"/>
  <c r="C1455" i="20"/>
  <c r="C1454" i="20"/>
  <c r="C1453" i="20"/>
  <c r="C1452" i="20"/>
  <c r="C1451" i="20"/>
  <c r="C1450" i="20"/>
  <c r="C1449" i="20"/>
  <c r="C1448" i="20"/>
  <c r="C1447" i="20"/>
  <c r="C1446" i="20"/>
  <c r="C1445" i="20"/>
  <c r="C1444" i="20"/>
  <c r="C1443" i="20"/>
  <c r="C1442" i="20"/>
  <c r="C1441" i="20"/>
  <c r="C1440" i="20"/>
  <c r="C1439" i="20"/>
  <c r="C1438" i="20"/>
  <c r="C1437" i="20"/>
  <c r="C1436" i="20"/>
  <c r="C1435" i="20"/>
  <c r="C1434" i="20"/>
  <c r="C1433" i="20"/>
  <c r="C1432" i="20"/>
  <c r="C1431" i="20"/>
  <c r="C1430" i="20"/>
  <c r="C1429" i="20"/>
  <c r="C1428" i="20"/>
  <c r="C1427" i="20"/>
  <c r="C1426" i="20"/>
  <c r="C1425" i="20"/>
  <c r="C1424" i="20"/>
  <c r="C1423" i="20"/>
  <c r="C1422" i="20"/>
  <c r="C1421" i="20"/>
  <c r="C1420" i="20"/>
  <c r="C1419" i="20"/>
  <c r="C1418" i="20"/>
  <c r="C1417" i="20"/>
  <c r="C1416" i="20"/>
  <c r="C1415" i="20"/>
  <c r="C1414" i="20"/>
  <c r="C1413" i="20"/>
  <c r="C1412" i="20"/>
  <c r="C1411" i="20"/>
  <c r="C1410" i="20"/>
  <c r="C1409" i="20"/>
  <c r="C1408" i="20"/>
  <c r="C1407" i="20"/>
  <c r="C1406" i="20"/>
  <c r="C1405" i="20"/>
  <c r="C1404" i="20"/>
  <c r="C1403" i="20"/>
  <c r="C1402" i="20"/>
  <c r="C1401" i="20"/>
  <c r="C1400" i="20"/>
  <c r="C1399" i="20"/>
  <c r="C1398" i="20"/>
  <c r="C1397" i="20"/>
  <c r="C1396" i="20"/>
  <c r="C1395" i="20"/>
  <c r="C1394" i="20"/>
  <c r="C1393" i="20"/>
  <c r="C1392" i="20"/>
  <c r="C1391" i="20"/>
  <c r="C1390" i="20"/>
  <c r="C1389" i="20"/>
  <c r="C1388" i="20"/>
  <c r="C1387" i="20"/>
  <c r="C1386" i="20"/>
  <c r="C1385" i="20"/>
  <c r="C1384" i="20"/>
  <c r="C1383" i="20"/>
  <c r="C1382" i="20"/>
  <c r="C1381" i="20"/>
  <c r="C1380" i="20"/>
  <c r="C1379" i="20"/>
  <c r="C1378" i="20"/>
  <c r="C1377" i="20"/>
  <c r="C1376" i="20"/>
  <c r="C1375" i="20"/>
  <c r="C1374" i="20"/>
  <c r="C1373" i="20"/>
  <c r="C1372" i="20"/>
  <c r="C1371" i="20"/>
  <c r="C1370" i="20"/>
  <c r="C1369" i="20"/>
  <c r="C1368" i="20"/>
  <c r="C1367" i="20"/>
  <c r="C1366" i="20"/>
  <c r="C1365" i="20"/>
  <c r="C1364" i="20"/>
  <c r="C1363" i="20"/>
  <c r="C1362" i="20"/>
  <c r="C1361" i="20"/>
  <c r="C1360" i="20"/>
  <c r="C1359" i="20"/>
  <c r="C1358" i="20"/>
  <c r="C1357" i="20"/>
  <c r="C1356" i="20"/>
  <c r="C1355" i="20"/>
  <c r="C1354" i="20"/>
  <c r="C1353" i="20"/>
  <c r="C1352" i="20"/>
  <c r="C1351" i="20"/>
  <c r="C1350" i="20"/>
  <c r="C1349" i="20"/>
  <c r="C1348" i="20"/>
  <c r="C1347" i="20"/>
  <c r="C1346" i="20"/>
  <c r="C1345" i="20"/>
  <c r="C1344" i="20"/>
  <c r="C1343" i="20"/>
  <c r="C1342" i="20"/>
  <c r="C1341" i="20"/>
  <c r="C1340" i="20"/>
  <c r="C1339" i="20"/>
  <c r="C1338" i="20"/>
  <c r="C1337" i="20"/>
  <c r="C1336" i="20"/>
  <c r="C1335" i="20"/>
  <c r="C1334" i="20"/>
  <c r="C1333" i="20"/>
  <c r="C1332" i="20"/>
  <c r="C1331" i="20"/>
  <c r="C1330" i="20"/>
  <c r="C1329" i="20"/>
  <c r="C1328" i="20"/>
  <c r="C1327" i="20"/>
  <c r="C1326" i="20"/>
  <c r="C1325" i="20"/>
  <c r="C1324" i="20"/>
  <c r="C1323" i="20"/>
  <c r="C1322" i="20"/>
  <c r="C1321" i="20"/>
  <c r="C1320" i="20"/>
  <c r="C1319" i="20"/>
  <c r="C1318" i="20"/>
  <c r="C1317" i="20"/>
  <c r="C1316" i="20"/>
  <c r="C1315" i="20"/>
  <c r="C1314" i="20"/>
  <c r="C1313" i="20"/>
  <c r="C1312" i="20"/>
  <c r="C1311" i="20"/>
  <c r="C1310" i="20"/>
  <c r="C1309" i="20"/>
  <c r="C1308" i="20"/>
  <c r="C1307" i="20"/>
  <c r="C1306" i="20"/>
  <c r="C1305" i="20"/>
  <c r="C1304" i="20"/>
  <c r="C1303" i="20"/>
  <c r="C1302" i="20"/>
  <c r="C1301" i="20"/>
  <c r="C1300" i="20"/>
  <c r="C1299" i="20"/>
  <c r="C1298" i="20"/>
  <c r="C1297" i="20"/>
  <c r="C1296" i="20"/>
  <c r="C1295" i="20"/>
  <c r="C1294" i="20"/>
  <c r="C1293" i="20"/>
  <c r="C1292" i="20"/>
  <c r="C1291" i="20"/>
  <c r="C1290" i="20"/>
  <c r="C1289" i="20"/>
  <c r="C1288" i="20"/>
  <c r="C1287" i="20"/>
  <c r="C1286" i="20"/>
  <c r="C1285" i="20"/>
  <c r="C1284" i="20"/>
  <c r="C1283" i="20"/>
  <c r="C1282" i="20"/>
  <c r="C1281" i="20"/>
  <c r="C1280" i="20"/>
  <c r="C1279" i="20"/>
  <c r="C1278" i="20"/>
  <c r="C1277" i="20"/>
  <c r="C1276" i="20"/>
  <c r="C1275" i="20"/>
  <c r="C1274" i="20"/>
  <c r="C1273" i="20"/>
  <c r="C1272" i="20"/>
  <c r="C1271" i="20"/>
  <c r="C1270" i="20"/>
  <c r="C1269" i="20"/>
  <c r="C1268" i="20"/>
  <c r="C1267" i="20"/>
  <c r="C1266" i="20"/>
  <c r="C1265" i="20"/>
  <c r="C1264" i="20"/>
  <c r="C1263" i="20"/>
  <c r="C1262" i="20"/>
  <c r="C1261" i="20"/>
  <c r="C1260" i="20"/>
  <c r="C1259" i="20"/>
  <c r="C1258" i="20"/>
  <c r="C1257" i="20"/>
  <c r="C1256" i="20"/>
  <c r="C1255" i="20"/>
  <c r="C1254" i="20"/>
  <c r="C1253" i="20"/>
  <c r="C1252" i="20"/>
  <c r="C1251" i="20"/>
  <c r="C1250" i="20"/>
  <c r="C1249" i="20"/>
  <c r="C1248" i="20"/>
  <c r="C1247" i="20"/>
  <c r="C1246" i="20"/>
  <c r="C1245" i="20"/>
  <c r="C1244" i="20"/>
  <c r="C1243" i="20"/>
  <c r="C1242" i="20"/>
  <c r="C1241" i="20"/>
  <c r="C1240" i="20"/>
  <c r="C1239" i="20"/>
  <c r="C1238" i="20"/>
  <c r="C1237" i="20"/>
  <c r="C1236" i="20"/>
  <c r="C1235" i="20"/>
  <c r="C1234" i="20"/>
  <c r="C1233" i="20"/>
  <c r="C1232" i="20"/>
  <c r="C1231" i="20"/>
  <c r="C1230" i="20"/>
  <c r="C1229" i="20"/>
  <c r="C1228" i="20"/>
  <c r="C1227" i="20"/>
  <c r="C1226" i="20"/>
  <c r="C1225" i="20"/>
  <c r="C1224" i="20"/>
  <c r="C1223" i="20"/>
  <c r="C1222" i="20"/>
  <c r="C1221" i="20"/>
  <c r="C1220" i="20"/>
  <c r="C1219" i="20"/>
  <c r="C1218" i="20"/>
  <c r="C1217" i="20"/>
  <c r="C1216" i="20"/>
  <c r="C1215" i="20"/>
  <c r="C1214" i="20"/>
  <c r="C1213" i="20"/>
  <c r="C1212" i="20"/>
  <c r="C1211" i="20"/>
  <c r="C1210" i="20"/>
  <c r="C1209" i="20"/>
  <c r="C1208" i="20"/>
  <c r="C1207" i="20"/>
  <c r="C1206" i="20"/>
  <c r="C1205" i="20"/>
  <c r="C1204" i="20"/>
  <c r="C1203" i="20"/>
  <c r="C1202" i="20"/>
  <c r="C1201" i="20"/>
  <c r="C1200" i="20"/>
  <c r="C1199" i="20"/>
  <c r="C1198" i="20"/>
  <c r="C1197" i="20"/>
  <c r="C1196" i="20"/>
  <c r="C1195" i="20"/>
  <c r="C1194" i="20"/>
  <c r="C1193" i="20"/>
  <c r="C1192" i="20"/>
  <c r="C1191" i="20"/>
  <c r="C1190" i="20"/>
  <c r="C1189" i="20"/>
  <c r="C1188" i="20"/>
  <c r="C1187" i="20"/>
  <c r="C1186" i="20"/>
  <c r="C1185" i="20"/>
  <c r="C1184" i="20"/>
  <c r="C1183" i="20"/>
  <c r="C1182" i="20"/>
  <c r="C1181" i="20"/>
  <c r="C1180" i="20"/>
  <c r="C1179" i="20"/>
  <c r="C1178" i="20"/>
  <c r="C1177" i="20"/>
  <c r="C1176" i="20"/>
  <c r="C1175" i="20"/>
  <c r="C1174" i="20"/>
  <c r="C1173" i="20"/>
  <c r="C1172" i="20"/>
  <c r="C1171" i="20"/>
  <c r="C1170" i="20"/>
  <c r="C1169" i="20"/>
  <c r="C1168" i="20"/>
  <c r="C1167" i="20"/>
  <c r="C1166" i="20"/>
  <c r="C1165" i="20"/>
  <c r="C1164" i="20"/>
  <c r="C1163" i="20"/>
  <c r="C1162" i="20"/>
  <c r="C1161" i="20"/>
  <c r="C1160" i="20"/>
  <c r="C1159" i="20"/>
  <c r="C1158" i="20"/>
  <c r="C1157" i="20"/>
  <c r="C1156" i="20"/>
  <c r="C1155" i="20"/>
  <c r="C1154" i="20"/>
  <c r="C1153" i="20"/>
  <c r="C1152" i="20"/>
  <c r="C1151" i="20"/>
  <c r="C1150" i="20"/>
  <c r="C1149" i="20"/>
  <c r="C1148" i="20"/>
  <c r="C1147" i="20"/>
  <c r="C1146" i="20"/>
  <c r="C1145" i="20"/>
  <c r="C1144" i="20"/>
  <c r="C1143" i="20"/>
  <c r="C1142" i="20"/>
  <c r="C1141" i="20"/>
  <c r="C1140" i="20"/>
  <c r="C1139" i="20"/>
  <c r="C1138" i="20"/>
  <c r="C1137" i="20"/>
  <c r="C1136" i="20"/>
  <c r="C1135" i="20"/>
  <c r="C1134" i="20"/>
  <c r="C1133" i="20"/>
  <c r="C1132" i="20"/>
  <c r="C1131" i="20"/>
  <c r="C1130" i="20"/>
  <c r="C1129" i="20"/>
  <c r="C1128" i="20"/>
  <c r="C1127" i="20"/>
  <c r="C1126" i="20"/>
  <c r="C1125" i="20"/>
  <c r="C1124" i="20"/>
  <c r="C1123" i="20"/>
  <c r="C1122" i="20"/>
  <c r="C1121" i="20"/>
  <c r="C1120" i="20"/>
  <c r="C1119" i="20"/>
  <c r="C1118" i="20"/>
  <c r="C1117" i="20"/>
  <c r="C1116" i="20"/>
  <c r="C1115" i="20"/>
  <c r="C1114" i="20"/>
  <c r="C1113" i="20"/>
  <c r="C1112" i="20"/>
  <c r="C1111" i="20"/>
  <c r="C1110" i="20"/>
  <c r="C1109" i="20"/>
  <c r="C1108" i="20"/>
  <c r="C1107" i="20"/>
  <c r="C1106" i="20"/>
  <c r="C1105" i="20"/>
  <c r="C1104" i="20"/>
  <c r="C1103" i="20"/>
  <c r="C1102" i="20"/>
  <c r="C1101" i="20"/>
  <c r="C1100" i="20"/>
  <c r="C1099" i="20"/>
  <c r="C1098" i="20"/>
  <c r="C1097" i="20"/>
  <c r="C1096" i="20"/>
  <c r="C1095" i="20"/>
  <c r="C1094" i="20"/>
  <c r="C1093" i="20"/>
  <c r="C1092" i="20"/>
  <c r="C1091" i="20"/>
  <c r="C1090" i="20"/>
  <c r="C1089" i="20"/>
  <c r="C1088" i="20"/>
  <c r="C1087" i="20"/>
  <c r="C1086" i="20"/>
  <c r="C1085" i="20"/>
  <c r="C1084" i="20"/>
  <c r="C1083" i="20"/>
  <c r="C1082" i="20"/>
  <c r="C1081" i="20"/>
  <c r="C1080" i="20"/>
  <c r="C1079" i="20"/>
  <c r="C1078" i="20"/>
  <c r="C1077" i="20"/>
  <c r="C1076" i="20"/>
  <c r="C1075" i="20"/>
  <c r="C1074" i="20"/>
  <c r="C1073" i="20"/>
  <c r="C1072" i="20"/>
  <c r="C1071" i="20"/>
  <c r="C1070" i="20"/>
  <c r="C1069" i="20"/>
  <c r="C1068" i="20"/>
  <c r="C1067" i="20"/>
  <c r="C1066" i="20"/>
  <c r="C1065" i="20"/>
  <c r="C1064" i="20"/>
  <c r="C1063" i="20"/>
  <c r="C1062" i="20"/>
  <c r="C1061" i="20"/>
  <c r="C1060" i="20"/>
  <c r="C1059" i="20"/>
  <c r="C1058" i="20"/>
  <c r="C1057" i="20"/>
  <c r="C1056" i="20"/>
  <c r="C1055" i="20"/>
  <c r="C1054" i="20"/>
  <c r="C1053" i="20"/>
  <c r="C1052" i="20"/>
  <c r="C1051" i="20"/>
  <c r="C1050" i="20"/>
  <c r="C1049" i="20"/>
  <c r="C1048" i="20"/>
  <c r="C1047" i="20"/>
  <c r="C1046" i="20"/>
  <c r="C1045" i="20"/>
  <c r="C1044" i="20"/>
  <c r="C1043" i="20"/>
  <c r="C1042" i="20"/>
  <c r="C1041" i="20"/>
  <c r="C1040" i="20"/>
  <c r="C1039" i="20"/>
  <c r="C1038" i="20"/>
  <c r="C1037" i="20"/>
  <c r="C1036" i="20"/>
  <c r="C1035" i="20"/>
  <c r="C1034" i="20"/>
  <c r="C1033" i="20"/>
  <c r="C1032" i="20"/>
  <c r="C1031" i="20"/>
  <c r="C1030" i="20"/>
  <c r="C1029" i="20"/>
  <c r="C1028" i="20"/>
  <c r="C1027" i="20"/>
  <c r="C1026" i="20"/>
  <c r="C1025" i="20"/>
  <c r="C1024" i="20"/>
  <c r="C1023" i="20"/>
  <c r="C1022" i="20"/>
  <c r="C1021" i="20"/>
  <c r="C1020" i="20"/>
  <c r="C1019" i="20"/>
  <c r="C1018" i="20"/>
  <c r="C1017" i="20"/>
  <c r="C1016" i="20"/>
  <c r="C1015" i="20"/>
  <c r="C1014" i="20"/>
  <c r="C1013" i="20"/>
  <c r="C1012" i="20"/>
  <c r="C1011" i="20"/>
  <c r="C1010" i="20"/>
  <c r="C1009" i="20"/>
  <c r="C1008" i="20"/>
  <c r="C1007" i="20"/>
  <c r="C1006" i="20"/>
  <c r="C1005" i="20"/>
  <c r="C1004" i="20"/>
  <c r="C1003" i="20"/>
  <c r="C1002" i="20"/>
  <c r="C1001" i="20"/>
  <c r="C1000" i="20"/>
  <c r="C999" i="20"/>
  <c r="C998" i="20"/>
  <c r="C997" i="20"/>
  <c r="C996" i="20"/>
  <c r="C995" i="20"/>
  <c r="C994" i="20"/>
  <c r="C993" i="20"/>
  <c r="C992" i="20"/>
  <c r="C991" i="20"/>
  <c r="C990" i="20"/>
  <c r="C989" i="20"/>
  <c r="C988" i="20"/>
  <c r="C987" i="20"/>
  <c r="C986" i="20"/>
  <c r="C985" i="20"/>
  <c r="C984" i="20"/>
  <c r="C983" i="20"/>
  <c r="C982" i="20"/>
  <c r="C981" i="20"/>
  <c r="C980" i="20"/>
  <c r="C979" i="20"/>
  <c r="C978" i="20"/>
  <c r="C977" i="20"/>
  <c r="C976" i="20"/>
  <c r="C975" i="20"/>
  <c r="C974" i="20"/>
  <c r="C973" i="20"/>
  <c r="C972" i="20"/>
  <c r="C971" i="20"/>
  <c r="C970" i="20"/>
  <c r="C969" i="20"/>
  <c r="C968" i="20"/>
  <c r="C967" i="20"/>
  <c r="C966" i="20"/>
  <c r="C965" i="20"/>
  <c r="C964" i="20"/>
  <c r="C963" i="20"/>
  <c r="C962" i="20"/>
  <c r="C961" i="20"/>
  <c r="C960" i="20"/>
  <c r="C959" i="20"/>
  <c r="C958" i="20"/>
  <c r="C957" i="20"/>
  <c r="C956" i="20"/>
  <c r="C955" i="20"/>
  <c r="C954" i="20"/>
  <c r="C953" i="20"/>
  <c r="C952" i="20"/>
  <c r="C951" i="20"/>
  <c r="C950" i="20"/>
  <c r="C949" i="20"/>
  <c r="C948" i="20"/>
  <c r="C947" i="20"/>
  <c r="C946" i="20"/>
  <c r="C945" i="20"/>
  <c r="C944" i="20"/>
  <c r="C943" i="20"/>
  <c r="C942" i="20"/>
  <c r="C941" i="20"/>
  <c r="C940" i="20"/>
  <c r="C939" i="20"/>
  <c r="C938" i="20"/>
  <c r="C937" i="20"/>
  <c r="C936" i="20"/>
  <c r="C935" i="20"/>
  <c r="C934" i="20"/>
  <c r="C933" i="20"/>
  <c r="C932" i="20"/>
  <c r="C931" i="20"/>
  <c r="C930" i="20"/>
  <c r="C929" i="20"/>
  <c r="C928" i="20"/>
  <c r="C927" i="20"/>
  <c r="C926" i="20"/>
  <c r="C925" i="20"/>
  <c r="C924" i="20"/>
  <c r="C923" i="20"/>
  <c r="C922" i="20"/>
  <c r="C921" i="20"/>
  <c r="C920" i="20"/>
  <c r="C919" i="20"/>
  <c r="C918" i="20"/>
  <c r="C917" i="20"/>
  <c r="C916" i="20"/>
  <c r="C915" i="20"/>
  <c r="C914" i="20"/>
  <c r="C913" i="20"/>
  <c r="C912" i="20"/>
  <c r="C911" i="20"/>
  <c r="C910" i="20"/>
  <c r="C909" i="20"/>
  <c r="C908" i="20"/>
  <c r="C907" i="20"/>
  <c r="C906" i="20"/>
  <c r="C905" i="20"/>
  <c r="C904" i="20"/>
  <c r="C903" i="20"/>
  <c r="C902" i="20"/>
  <c r="C901" i="20"/>
  <c r="C900" i="20"/>
  <c r="C899" i="20"/>
  <c r="C898" i="20"/>
  <c r="C897" i="20"/>
  <c r="C896" i="20"/>
  <c r="C895" i="20"/>
  <c r="C894" i="20"/>
  <c r="C893" i="20"/>
  <c r="C892" i="20"/>
  <c r="C891" i="20"/>
  <c r="C890" i="20"/>
  <c r="C889" i="20"/>
  <c r="C888" i="20"/>
  <c r="C887" i="20"/>
  <c r="C886" i="20"/>
  <c r="C885" i="20"/>
  <c r="C884" i="20"/>
  <c r="C883" i="20"/>
  <c r="C882" i="20"/>
  <c r="C881" i="20"/>
  <c r="C880" i="20"/>
  <c r="C879" i="20"/>
  <c r="C878" i="20"/>
  <c r="C877" i="20"/>
  <c r="C876" i="20"/>
  <c r="C875" i="20"/>
  <c r="C874" i="20"/>
  <c r="C873" i="20"/>
  <c r="C872" i="20"/>
  <c r="C871" i="20"/>
  <c r="C870" i="20"/>
  <c r="C869" i="20"/>
  <c r="C868" i="20"/>
  <c r="C867" i="20"/>
  <c r="C866" i="20"/>
  <c r="C865" i="20"/>
  <c r="C864" i="20"/>
  <c r="C863" i="20"/>
  <c r="C862" i="20"/>
  <c r="C861" i="20"/>
  <c r="C860" i="20"/>
  <c r="C859" i="20"/>
  <c r="C858" i="20"/>
  <c r="C857" i="20"/>
  <c r="C856" i="20"/>
  <c r="C855" i="20"/>
  <c r="C854" i="20"/>
  <c r="C853" i="20"/>
  <c r="C852" i="20"/>
  <c r="C851" i="20"/>
  <c r="C850" i="20"/>
  <c r="C849" i="20"/>
  <c r="C848" i="20"/>
  <c r="C847" i="20"/>
  <c r="C846" i="20"/>
  <c r="C845" i="20"/>
  <c r="C844" i="20"/>
  <c r="C843" i="20"/>
  <c r="C842" i="20"/>
  <c r="C841" i="20"/>
  <c r="C840" i="20"/>
  <c r="C839" i="20"/>
  <c r="C838" i="20"/>
  <c r="C837" i="20"/>
  <c r="C836" i="20"/>
  <c r="C835" i="20"/>
  <c r="C834" i="20"/>
  <c r="C833" i="20"/>
  <c r="C832" i="20"/>
  <c r="C831" i="20"/>
  <c r="C830" i="20"/>
  <c r="C829" i="20"/>
  <c r="C828" i="20"/>
  <c r="C827" i="20"/>
  <c r="C826" i="20"/>
  <c r="C825" i="20"/>
  <c r="C824" i="20"/>
  <c r="C823" i="20"/>
  <c r="C822" i="20"/>
  <c r="C821" i="20"/>
  <c r="C820" i="20"/>
  <c r="C819" i="20"/>
  <c r="C818" i="20"/>
  <c r="C817" i="20"/>
  <c r="C816" i="20"/>
  <c r="C815" i="20"/>
  <c r="C814" i="20"/>
  <c r="C813" i="20"/>
  <c r="C812" i="20"/>
  <c r="C811" i="20"/>
  <c r="C810" i="20"/>
  <c r="C809" i="20"/>
  <c r="C808" i="20"/>
  <c r="C807" i="20"/>
  <c r="C806" i="20"/>
  <c r="C805" i="20"/>
  <c r="C804" i="20"/>
  <c r="C803" i="20"/>
  <c r="C802" i="20"/>
  <c r="C801" i="20"/>
  <c r="C800" i="20"/>
  <c r="C799" i="20"/>
  <c r="C798" i="20"/>
  <c r="C797" i="20"/>
  <c r="C796" i="20"/>
  <c r="C795" i="20"/>
  <c r="C794" i="20"/>
  <c r="C793" i="20"/>
  <c r="C792" i="20"/>
  <c r="C791" i="20"/>
  <c r="C790" i="20"/>
  <c r="C789" i="20"/>
  <c r="C788" i="20"/>
  <c r="C787" i="20"/>
  <c r="C786" i="20"/>
  <c r="C785" i="20"/>
  <c r="C784" i="20"/>
  <c r="C783" i="20"/>
  <c r="C782" i="20"/>
  <c r="C781" i="20"/>
  <c r="C780" i="20"/>
  <c r="C779" i="20"/>
  <c r="C778" i="20"/>
  <c r="C777" i="20"/>
  <c r="C776" i="20"/>
  <c r="C775" i="20"/>
  <c r="C774" i="20"/>
  <c r="C773" i="20"/>
  <c r="C772" i="20"/>
  <c r="C771" i="20"/>
  <c r="C770" i="20"/>
  <c r="C769" i="20"/>
  <c r="C768" i="20"/>
  <c r="C767" i="20"/>
  <c r="C766" i="20"/>
  <c r="C765" i="20"/>
  <c r="C764" i="20"/>
  <c r="C763" i="20"/>
  <c r="C762" i="20"/>
  <c r="C761" i="20"/>
  <c r="C760" i="20"/>
  <c r="C759" i="20"/>
  <c r="C758" i="20"/>
  <c r="C757" i="20"/>
  <c r="C756" i="20"/>
  <c r="C755" i="20"/>
  <c r="C754" i="20"/>
  <c r="C753" i="20"/>
  <c r="C752" i="20"/>
  <c r="C751" i="20"/>
  <c r="C750" i="20"/>
  <c r="C749" i="20"/>
  <c r="C748" i="20"/>
  <c r="C747" i="20"/>
  <c r="C746" i="20"/>
  <c r="C745" i="20"/>
  <c r="C744" i="20"/>
  <c r="C743" i="20"/>
  <c r="C742" i="20"/>
  <c r="C741" i="20"/>
  <c r="C740" i="20"/>
  <c r="C739" i="20"/>
  <c r="C738" i="20"/>
  <c r="C737" i="20"/>
  <c r="C736" i="20"/>
  <c r="C735" i="20"/>
  <c r="C734" i="20"/>
  <c r="C733" i="20"/>
  <c r="C732" i="20"/>
  <c r="C731" i="20"/>
  <c r="C730" i="20"/>
  <c r="C729" i="20"/>
  <c r="C728" i="20"/>
  <c r="C727" i="20"/>
  <c r="C726" i="20"/>
  <c r="C725" i="20"/>
  <c r="C724" i="20"/>
  <c r="C723" i="20"/>
  <c r="C722" i="20"/>
  <c r="C721" i="20"/>
  <c r="C720" i="20"/>
  <c r="C719" i="20"/>
  <c r="C718" i="20"/>
  <c r="C717" i="20"/>
  <c r="C716" i="20"/>
  <c r="C715" i="20"/>
  <c r="C714" i="20"/>
  <c r="C713" i="20"/>
  <c r="C712" i="20"/>
  <c r="C711" i="20"/>
  <c r="C710" i="20"/>
  <c r="C709" i="20"/>
  <c r="C708" i="20"/>
  <c r="C707" i="20"/>
  <c r="C706" i="20"/>
  <c r="C705" i="20"/>
  <c r="C704" i="20"/>
  <c r="C703" i="20"/>
  <c r="C702" i="20"/>
  <c r="C701" i="20"/>
  <c r="C700" i="20"/>
  <c r="C699" i="20"/>
  <c r="C698" i="20"/>
  <c r="C697" i="20"/>
  <c r="C696" i="20"/>
  <c r="C695" i="20"/>
  <c r="C694" i="20"/>
  <c r="C693" i="20"/>
  <c r="C692" i="20"/>
  <c r="C691" i="20"/>
  <c r="C690" i="20"/>
  <c r="C689" i="20"/>
  <c r="C688" i="20"/>
  <c r="C687" i="20"/>
  <c r="C686" i="20"/>
  <c r="C685" i="20"/>
  <c r="C684" i="20"/>
  <c r="C683" i="20"/>
  <c r="C682" i="20"/>
  <c r="C681" i="20"/>
  <c r="C680" i="20"/>
  <c r="C679" i="20"/>
  <c r="C678" i="20"/>
  <c r="C677" i="20"/>
  <c r="C676" i="20"/>
  <c r="C675" i="20"/>
  <c r="C674" i="20"/>
  <c r="C673" i="20"/>
  <c r="C672" i="20"/>
  <c r="C671" i="20"/>
  <c r="C670" i="20"/>
  <c r="C669" i="20"/>
  <c r="C668" i="20"/>
  <c r="C667" i="20"/>
  <c r="C666" i="20"/>
  <c r="C665" i="20"/>
  <c r="C664" i="20"/>
  <c r="C663" i="20"/>
  <c r="C662" i="20"/>
  <c r="C661" i="20"/>
  <c r="C660" i="20"/>
  <c r="C659" i="20"/>
  <c r="C658" i="20"/>
  <c r="C657" i="20"/>
  <c r="C656" i="20"/>
  <c r="C655" i="20"/>
  <c r="C654" i="20"/>
  <c r="C653" i="20"/>
  <c r="C652" i="20"/>
  <c r="C651" i="20"/>
  <c r="C650" i="20"/>
  <c r="C649" i="20"/>
  <c r="C648" i="20"/>
  <c r="C647" i="20"/>
  <c r="C646" i="20"/>
  <c r="C645" i="20"/>
  <c r="C644" i="20"/>
  <c r="C643" i="20"/>
  <c r="C642" i="20"/>
  <c r="C641" i="20"/>
  <c r="C640" i="20"/>
  <c r="C639" i="20"/>
  <c r="C638" i="20"/>
  <c r="C637" i="20"/>
  <c r="C636" i="20"/>
  <c r="C635" i="20"/>
  <c r="C634" i="20"/>
  <c r="C633" i="20"/>
  <c r="C632" i="20"/>
  <c r="C631" i="20"/>
  <c r="C630" i="20"/>
  <c r="C629" i="20"/>
  <c r="C628" i="20"/>
  <c r="C627" i="20"/>
  <c r="C626" i="20"/>
  <c r="C625" i="20"/>
  <c r="C624" i="20"/>
  <c r="C623" i="20"/>
  <c r="C622" i="20"/>
  <c r="C621" i="20"/>
  <c r="C620" i="20"/>
  <c r="C619" i="20"/>
  <c r="C618" i="20"/>
  <c r="C617" i="20"/>
  <c r="C616" i="20"/>
  <c r="C615" i="20"/>
  <c r="C614" i="20"/>
  <c r="C613" i="20"/>
  <c r="C612" i="20"/>
  <c r="C611" i="20"/>
  <c r="C610" i="20"/>
  <c r="C609" i="20"/>
  <c r="C608" i="20"/>
  <c r="C607" i="20"/>
  <c r="C606" i="20"/>
  <c r="C605" i="20"/>
  <c r="C604" i="20"/>
  <c r="C603" i="20"/>
  <c r="C602" i="20"/>
  <c r="C601" i="20"/>
  <c r="C600" i="20"/>
  <c r="C599" i="20"/>
  <c r="C598" i="20"/>
  <c r="C597" i="20"/>
  <c r="C596" i="20"/>
  <c r="C595" i="20"/>
  <c r="C594" i="20"/>
  <c r="C593" i="20"/>
  <c r="C592" i="20"/>
  <c r="C591" i="20"/>
  <c r="C590" i="20"/>
  <c r="C589" i="20"/>
  <c r="C588" i="20"/>
  <c r="C587" i="20"/>
  <c r="C586" i="20"/>
  <c r="C585" i="20"/>
  <c r="C584" i="20"/>
  <c r="C583" i="20"/>
  <c r="C582" i="20"/>
  <c r="C581" i="20"/>
  <c r="C580" i="20"/>
  <c r="C579" i="20"/>
  <c r="C578" i="20"/>
  <c r="C577" i="20"/>
  <c r="C576" i="20"/>
  <c r="C575" i="20"/>
  <c r="C574" i="20"/>
  <c r="C573" i="20"/>
  <c r="C572" i="20"/>
  <c r="C571" i="20"/>
  <c r="C570" i="20"/>
  <c r="C569" i="20"/>
  <c r="C568" i="20"/>
  <c r="C567" i="20"/>
  <c r="C566" i="20"/>
  <c r="C565" i="20"/>
  <c r="C564" i="20"/>
  <c r="C563" i="20"/>
  <c r="C562" i="20"/>
  <c r="C561" i="20"/>
  <c r="C560" i="20"/>
  <c r="C559" i="20"/>
  <c r="C558" i="20"/>
  <c r="C557" i="20"/>
  <c r="C556" i="20"/>
  <c r="C555" i="20"/>
  <c r="C554" i="20"/>
  <c r="C553" i="20"/>
  <c r="C552" i="20"/>
  <c r="C551" i="20"/>
  <c r="C550" i="20"/>
  <c r="C549" i="20"/>
  <c r="C548" i="20"/>
  <c r="C547" i="20"/>
  <c r="C546" i="20"/>
  <c r="C545" i="20"/>
  <c r="C544" i="20"/>
  <c r="C543" i="20"/>
  <c r="C542" i="20"/>
  <c r="C541" i="20"/>
  <c r="C540" i="20"/>
  <c r="C539" i="20"/>
  <c r="C538" i="20"/>
  <c r="C537" i="20"/>
  <c r="C536" i="20"/>
  <c r="C535" i="20"/>
  <c r="C534" i="20"/>
  <c r="C533" i="20"/>
  <c r="C532" i="20"/>
  <c r="C531" i="20"/>
  <c r="C530" i="20"/>
  <c r="C529" i="20"/>
  <c r="C528" i="20"/>
  <c r="C527" i="20"/>
  <c r="C526" i="20"/>
  <c r="C525" i="20"/>
  <c r="C524" i="20"/>
  <c r="C523" i="20"/>
  <c r="C522" i="20"/>
  <c r="C521" i="20"/>
  <c r="C520" i="20"/>
  <c r="C519" i="20"/>
  <c r="C518" i="20"/>
  <c r="C517" i="20"/>
  <c r="C516" i="20"/>
  <c r="C515" i="20"/>
  <c r="C514" i="20"/>
  <c r="C513" i="20"/>
  <c r="C512" i="20"/>
  <c r="C511" i="20"/>
  <c r="C510" i="20"/>
  <c r="C509" i="20"/>
  <c r="C508" i="20"/>
  <c r="C507" i="20"/>
  <c r="C506" i="20"/>
  <c r="C505" i="20"/>
  <c r="C504" i="20"/>
  <c r="C503" i="20"/>
  <c r="C502" i="20"/>
  <c r="C501" i="20"/>
  <c r="C500" i="20"/>
  <c r="C499" i="20"/>
  <c r="C498" i="20"/>
  <c r="C497" i="20"/>
  <c r="C496" i="20"/>
  <c r="C495" i="20"/>
  <c r="C494" i="20"/>
  <c r="C493" i="20"/>
  <c r="C492" i="20"/>
  <c r="C491" i="20"/>
  <c r="C490" i="20"/>
  <c r="C489" i="20"/>
  <c r="C488" i="20"/>
  <c r="C487" i="20"/>
  <c r="C486" i="20"/>
  <c r="C485" i="20"/>
  <c r="C484" i="20"/>
  <c r="C483" i="20"/>
  <c r="C482" i="20"/>
  <c r="C481" i="20"/>
  <c r="C480" i="20"/>
  <c r="C479" i="20"/>
  <c r="C478" i="20"/>
  <c r="C477" i="20"/>
  <c r="C476" i="20"/>
  <c r="C475" i="20"/>
  <c r="C474" i="20"/>
  <c r="C473" i="20"/>
  <c r="C472" i="20"/>
  <c r="C471" i="20"/>
  <c r="C470" i="20"/>
  <c r="C469" i="20"/>
  <c r="C468" i="20"/>
  <c r="C467" i="20"/>
  <c r="C466" i="20"/>
  <c r="C465" i="20"/>
  <c r="C464" i="20"/>
  <c r="C463" i="20"/>
  <c r="C462" i="20"/>
  <c r="C461" i="20"/>
  <c r="C460" i="20"/>
  <c r="C459" i="20"/>
  <c r="C458" i="20"/>
  <c r="C457" i="20"/>
  <c r="C456" i="20"/>
  <c r="C455" i="20"/>
  <c r="C454" i="20"/>
  <c r="C453" i="20"/>
  <c r="C452" i="20"/>
  <c r="C451" i="20"/>
  <c r="C450" i="20"/>
  <c r="C449" i="20"/>
  <c r="C448" i="20"/>
  <c r="C447" i="20"/>
  <c r="C446" i="20"/>
  <c r="C445" i="20"/>
  <c r="C444" i="20"/>
  <c r="C443" i="20"/>
  <c r="C442" i="20"/>
  <c r="C441" i="20"/>
  <c r="C440" i="20"/>
  <c r="C439" i="20"/>
  <c r="C438" i="20"/>
  <c r="C437" i="20"/>
  <c r="C436" i="20"/>
  <c r="C435" i="20"/>
  <c r="C434" i="20"/>
  <c r="C433" i="20"/>
  <c r="C432" i="20"/>
  <c r="C431" i="20"/>
  <c r="C430" i="20"/>
  <c r="C429" i="20"/>
  <c r="C428" i="20"/>
  <c r="C427" i="20"/>
  <c r="C426" i="20"/>
  <c r="C425" i="20"/>
  <c r="C424" i="20"/>
  <c r="C423" i="20"/>
  <c r="C422" i="20"/>
  <c r="C421" i="20"/>
  <c r="C420" i="20"/>
  <c r="C419" i="20"/>
  <c r="C418" i="20"/>
  <c r="C417" i="20"/>
  <c r="C416" i="20"/>
  <c r="C415" i="20"/>
  <c r="C414" i="20"/>
  <c r="C413" i="20"/>
  <c r="C412" i="20"/>
  <c r="C411" i="20"/>
  <c r="C410" i="20"/>
  <c r="C409" i="20"/>
  <c r="C408" i="20"/>
  <c r="C407" i="20"/>
  <c r="C406" i="20"/>
  <c r="C405" i="20"/>
  <c r="C404" i="20"/>
  <c r="C403" i="20"/>
  <c r="C402" i="20"/>
  <c r="C401" i="20"/>
  <c r="C400" i="20"/>
  <c r="C399" i="20"/>
  <c r="C398" i="20"/>
  <c r="C397" i="20"/>
  <c r="C396" i="20"/>
  <c r="C395" i="20"/>
  <c r="C394" i="20"/>
  <c r="C393" i="20"/>
  <c r="C392" i="20"/>
  <c r="C391" i="20"/>
  <c r="C390" i="20"/>
  <c r="C389" i="20"/>
  <c r="C388" i="20"/>
  <c r="C387" i="20"/>
  <c r="C386" i="20"/>
  <c r="C385" i="20"/>
  <c r="C384" i="20"/>
  <c r="C383" i="20"/>
  <c r="C382" i="20"/>
  <c r="C381" i="20"/>
  <c r="C380" i="20"/>
  <c r="C379" i="20"/>
  <c r="C378" i="20"/>
  <c r="C377" i="20"/>
  <c r="C376" i="20"/>
  <c r="C375" i="20"/>
  <c r="C374" i="20"/>
  <c r="C373" i="20"/>
  <c r="C372" i="20"/>
  <c r="C371" i="20"/>
  <c r="C370" i="20"/>
  <c r="C369" i="20"/>
  <c r="C368" i="20"/>
  <c r="C367" i="20"/>
  <c r="C366" i="20"/>
  <c r="C365" i="20"/>
  <c r="C364" i="20"/>
  <c r="C363" i="20"/>
  <c r="C362" i="20"/>
  <c r="C361" i="20"/>
  <c r="C360" i="20"/>
  <c r="C359" i="20"/>
  <c r="C358" i="20"/>
  <c r="C357" i="20"/>
  <c r="C356" i="20"/>
  <c r="C355" i="20"/>
  <c r="C354" i="20"/>
  <c r="C353" i="20"/>
  <c r="C352" i="20"/>
  <c r="C351" i="20"/>
  <c r="C350" i="20"/>
  <c r="C349" i="20"/>
  <c r="C348" i="20"/>
  <c r="C347" i="20"/>
  <c r="C346" i="20"/>
  <c r="C345" i="20"/>
  <c r="C344" i="20"/>
  <c r="C343" i="20"/>
  <c r="C342" i="20"/>
  <c r="C341" i="20"/>
  <c r="C340" i="20"/>
  <c r="C339" i="20"/>
  <c r="C338" i="20"/>
  <c r="C337" i="20"/>
  <c r="C336" i="20"/>
  <c r="C335" i="20"/>
  <c r="C334" i="20"/>
  <c r="C333" i="20"/>
  <c r="C332" i="20"/>
  <c r="C331" i="20"/>
  <c r="C330" i="20"/>
  <c r="C329" i="20"/>
  <c r="C328" i="20"/>
  <c r="C327" i="20"/>
  <c r="C326" i="20"/>
  <c r="C325" i="20"/>
  <c r="C324" i="20"/>
  <c r="C323" i="20"/>
  <c r="C322" i="20"/>
  <c r="C321" i="20"/>
  <c r="C320" i="20"/>
  <c r="C319" i="20"/>
  <c r="C318" i="20"/>
  <c r="C317" i="20"/>
  <c r="C316" i="20"/>
  <c r="C315" i="20"/>
  <c r="C314" i="20"/>
  <c r="C313" i="20"/>
  <c r="C312" i="20"/>
  <c r="C311" i="20"/>
  <c r="C310" i="20"/>
  <c r="C309" i="20"/>
  <c r="C308" i="20"/>
  <c r="C307" i="20"/>
  <c r="C306" i="20"/>
  <c r="C305" i="20"/>
  <c r="C304" i="20"/>
  <c r="C303" i="20"/>
  <c r="C302" i="20"/>
  <c r="C301" i="20"/>
  <c r="C300" i="20"/>
  <c r="C299" i="20"/>
  <c r="C298" i="20"/>
  <c r="C297" i="20"/>
  <c r="C296" i="20"/>
  <c r="C295" i="20"/>
  <c r="C294" i="20"/>
  <c r="C293" i="20"/>
  <c r="C292" i="20"/>
  <c r="C291" i="20"/>
  <c r="C290" i="20"/>
  <c r="C289" i="20"/>
  <c r="C288" i="20"/>
  <c r="C287" i="20"/>
  <c r="C286" i="20"/>
  <c r="C285" i="20"/>
  <c r="C284" i="20"/>
  <c r="C283" i="20"/>
  <c r="C282" i="20"/>
  <c r="C281" i="20"/>
  <c r="C280" i="20"/>
  <c r="C279" i="20"/>
  <c r="C278" i="20"/>
  <c r="C277" i="20"/>
  <c r="C276" i="20"/>
  <c r="C275" i="20"/>
  <c r="C274" i="20"/>
  <c r="C273" i="20"/>
  <c r="C272" i="20"/>
  <c r="C271" i="20"/>
  <c r="C270" i="20"/>
  <c r="C269" i="20"/>
  <c r="C268" i="20"/>
  <c r="C267" i="20"/>
  <c r="C266" i="20"/>
  <c r="C265" i="20"/>
  <c r="C264" i="20"/>
  <c r="C263" i="20"/>
  <c r="C262" i="20"/>
  <c r="C261" i="20"/>
  <c r="C260" i="20"/>
  <c r="C259" i="20"/>
  <c r="C258" i="20"/>
  <c r="C257" i="20"/>
  <c r="C256" i="20"/>
  <c r="C255" i="20"/>
  <c r="C254" i="20"/>
  <c r="C253" i="20"/>
  <c r="C252" i="20"/>
  <c r="C251" i="20"/>
  <c r="C250" i="20"/>
  <c r="C249" i="20"/>
  <c r="C248" i="20"/>
  <c r="C247" i="20"/>
  <c r="C246" i="20"/>
  <c r="C245" i="20"/>
  <c r="C244" i="20"/>
  <c r="C243" i="20"/>
  <c r="C242" i="20"/>
  <c r="C241" i="20"/>
  <c r="C240" i="20"/>
  <c r="C239" i="20"/>
  <c r="C238" i="20"/>
  <c r="C237" i="20"/>
  <c r="C236" i="20"/>
  <c r="C235" i="20"/>
  <c r="C234" i="20"/>
  <c r="C233" i="20"/>
  <c r="C232" i="20"/>
  <c r="C231" i="20"/>
  <c r="C230" i="20"/>
  <c r="C229" i="20"/>
  <c r="C228" i="20"/>
  <c r="C227" i="20"/>
  <c r="C226" i="20"/>
  <c r="C225" i="20"/>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C150" i="20"/>
  <c r="C149" i="20"/>
  <c r="C148" i="20"/>
  <c r="C147" i="20"/>
  <c r="C146" i="20"/>
  <c r="C145" i="20"/>
  <c r="C144" i="20"/>
  <c r="C143" i="20"/>
  <c r="C142" i="20"/>
  <c r="C141" i="20"/>
  <c r="C140" i="20"/>
  <c r="C139" i="20"/>
  <c r="C138" i="20"/>
  <c r="C137" i="20"/>
  <c r="C136" i="20"/>
  <c r="C135" i="20"/>
  <c r="C134" i="20"/>
  <c r="C133" i="20"/>
  <c r="C132" i="20"/>
  <c r="C131" i="20"/>
  <c r="C130" i="20"/>
  <c r="C129" i="20"/>
  <c r="C128" i="20"/>
  <c r="C127" i="20"/>
  <c r="C126" i="20"/>
  <c r="C125" i="20"/>
  <c r="C124" i="20"/>
  <c r="C123" i="20"/>
  <c r="C122" i="20"/>
  <c r="C121" i="20"/>
  <c r="C120" i="20"/>
  <c r="C119" i="20"/>
  <c r="C118" i="20"/>
  <c r="C117" i="20"/>
  <c r="C116" i="20"/>
  <c r="C115" i="20"/>
  <c r="C114" i="20"/>
  <c r="C113" i="20"/>
  <c r="C112" i="20"/>
  <c r="C111" i="20"/>
  <c r="C110" i="20"/>
  <c r="C109" i="20"/>
  <c r="C108" i="20"/>
  <c r="C107" i="20"/>
  <c r="C106" i="20"/>
  <c r="C105" i="20"/>
  <c r="C104" i="20"/>
  <c r="C103" i="20"/>
  <c r="C102" i="20"/>
  <c r="C101" i="20"/>
  <c r="C100" i="20"/>
  <c r="C99" i="20"/>
  <c r="C98" i="20"/>
  <c r="C97" i="20"/>
  <c r="C96" i="20"/>
  <c r="C95" i="20"/>
  <c r="C94" i="20"/>
  <c r="C93" i="20"/>
  <c r="C92" i="20"/>
  <c r="C91" i="20"/>
  <c r="C90" i="20"/>
  <c r="C89" i="20"/>
  <c r="C88" i="20"/>
  <c r="C87" i="20"/>
  <c r="C86" i="20"/>
  <c r="C85" i="20"/>
  <c r="C84" i="20"/>
  <c r="C83"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40" i="20"/>
  <c r="C39" i="20"/>
  <c r="C38" i="20"/>
  <c r="C37" i="20"/>
  <c r="C36" i="20"/>
  <c r="C35" i="20"/>
  <c r="C34" i="20"/>
  <c r="C33" i="20"/>
  <c r="C32" i="20"/>
  <c r="C31" i="20"/>
  <c r="C30" i="20"/>
  <c r="C29" i="20"/>
  <c r="C28" i="20"/>
  <c r="C27" i="20"/>
  <c r="C26" i="20"/>
  <c r="C25" i="20"/>
  <c r="C24" i="20"/>
  <c r="C23" i="20"/>
  <c r="C22" i="20"/>
  <c r="C21" i="20"/>
  <c r="C20" i="20"/>
  <c r="C19" i="20"/>
  <c r="C18" i="20"/>
  <c r="C17" i="20"/>
  <c r="C16" i="20"/>
  <c r="C15" i="20"/>
  <c r="C14" i="20"/>
  <c r="C13" i="20"/>
  <c r="C12" i="20"/>
  <c r="C11" i="20"/>
  <c r="C10" i="20"/>
  <c r="C9" i="20"/>
  <c r="C8" i="20"/>
  <c r="C7" i="20"/>
  <c r="C6" i="20"/>
  <c r="C5" i="20"/>
  <c r="C4" i="20"/>
  <c r="C3" i="20"/>
  <c r="C2" i="20"/>
  <c r="G80" i="25" l="1"/>
  <c r="G80" i="23"/>
  <c r="F87" i="21"/>
  <c r="F87" i="22"/>
  <c r="F86" i="1"/>
  <c r="F91" i="1" s="1"/>
  <c r="F95" i="1" s="1"/>
  <c r="F94" i="1" l="1"/>
  <c r="F96" i="1" s="1"/>
  <c r="F97" i="1" s="1"/>
  <c r="F100" i="1" s="1"/>
  <c r="Y92" i="1"/>
  <c r="T91" i="1"/>
  <c r="Y94" i="21"/>
  <c r="M94" i="21"/>
  <c r="Z93" i="21"/>
  <c r="Y93" i="21"/>
  <c r="S93" i="21"/>
  <c r="Z94" i="21"/>
  <c r="T94" i="21"/>
  <c r="S94" i="21"/>
  <c r="Z92" i="21"/>
  <c r="S92" i="21"/>
  <c r="T93" i="21"/>
  <c r="Y92" i="21"/>
  <c r="M92" i="21"/>
  <c r="F94" i="21"/>
  <c r="T92" i="21"/>
  <c r="F92" i="21"/>
  <c r="M93" i="21"/>
  <c r="F93" i="21"/>
  <c r="Z94" i="22"/>
  <c r="M94" i="22"/>
  <c r="S94" i="22"/>
  <c r="T94" i="22"/>
  <c r="F94" i="22"/>
  <c r="T93" i="22"/>
  <c r="F92" i="22"/>
  <c r="Y92" i="22"/>
  <c r="Y93" i="22"/>
  <c r="Z93" i="22"/>
  <c r="Z92" i="22"/>
  <c r="S92" i="22"/>
  <c r="T92" i="22"/>
  <c r="Y94" i="22"/>
  <c r="F93" i="22"/>
  <c r="M93" i="22"/>
  <c r="M92" i="22"/>
  <c r="S93" i="22"/>
  <c r="M93" i="1"/>
  <c r="M92" i="1"/>
  <c r="S91" i="1"/>
  <c r="M91" i="1"/>
  <c r="S93" i="1"/>
  <c r="Y91" i="1"/>
  <c r="G83" i="23"/>
  <c r="I83" i="23" s="1"/>
  <c r="G81" i="23"/>
  <c r="I81" i="23" s="1"/>
  <c r="K108" i="23"/>
  <c r="K109" i="23"/>
  <c r="G82" i="23"/>
  <c r="G84" i="23"/>
  <c r="I84" i="23" s="1"/>
  <c r="S92" i="1"/>
  <c r="Y93" i="1"/>
  <c r="G84" i="25"/>
  <c r="I84" i="25" s="1"/>
  <c r="K109" i="25"/>
  <c r="G82" i="25"/>
  <c r="K108" i="25"/>
  <c r="G81" i="25"/>
  <c r="I81" i="25" s="1"/>
  <c r="G83" i="25"/>
  <c r="I83" i="25" s="1"/>
  <c r="J12" i="1"/>
  <c r="H108" i="23" l="1"/>
  <c r="G108" i="23"/>
  <c r="O108" i="23" s="1"/>
  <c r="Z96" i="22"/>
  <c r="Z95" i="22"/>
  <c r="H109" i="25"/>
  <c r="G109" i="25"/>
  <c r="O109" i="25" s="1"/>
  <c r="F96" i="21"/>
  <c r="F95" i="21"/>
  <c r="Y96" i="21"/>
  <c r="Y95" i="21"/>
  <c r="F96" i="22"/>
  <c r="F95" i="22"/>
  <c r="M96" i="21"/>
  <c r="M95" i="21"/>
  <c r="G89" i="23"/>
  <c r="I82" i="23"/>
  <c r="G102" i="23" s="1"/>
  <c r="G88" i="23"/>
  <c r="M96" i="22"/>
  <c r="M95" i="22"/>
  <c r="T96" i="22"/>
  <c r="T95" i="22"/>
  <c r="T96" i="21"/>
  <c r="T95" i="21"/>
  <c r="G89" i="25"/>
  <c r="G88" i="25"/>
  <c r="I82" i="25"/>
  <c r="G102" i="25" s="1"/>
  <c r="Z96" i="21"/>
  <c r="Z95" i="21"/>
  <c r="G108" i="25"/>
  <c r="O108" i="25" s="1"/>
  <c r="H108" i="25"/>
  <c r="G109" i="23"/>
  <c r="O109" i="23" s="1"/>
  <c r="H109" i="23"/>
  <c r="S95" i="22"/>
  <c r="S96" i="22"/>
  <c r="Y95" i="22"/>
  <c r="Y96" i="22"/>
  <c r="S96" i="21"/>
  <c r="S95" i="21"/>
  <c r="Z91" i="1"/>
  <c r="T92" i="1"/>
  <c r="Z92" i="1"/>
  <c r="T93" i="1"/>
  <c r="Z93" i="1"/>
  <c r="F93" i="1"/>
  <c r="F92" i="1"/>
  <c r="G93" i="25" l="1"/>
  <c r="G92" i="25"/>
  <c r="Z97" i="21"/>
  <c r="Z98" i="21"/>
  <c r="Z99" i="21"/>
  <c r="G93" i="23"/>
  <c r="G92" i="23"/>
  <c r="G95" i="23"/>
  <c r="F98" i="22"/>
  <c r="F99" i="22"/>
  <c r="F97" i="22"/>
  <c r="F98" i="21"/>
  <c r="F97" i="21"/>
  <c r="F99" i="21"/>
  <c r="Z98" i="22"/>
  <c r="Z97" i="22"/>
  <c r="Z99" i="22"/>
  <c r="Y98" i="22"/>
  <c r="Y97" i="22"/>
  <c r="Y99" i="22"/>
  <c r="T97" i="21"/>
  <c r="T99" i="21"/>
  <c r="T98" i="21"/>
  <c r="M99" i="22"/>
  <c r="M97" i="22"/>
  <c r="M98" i="22"/>
  <c r="T97" i="22"/>
  <c r="T98" i="22"/>
  <c r="T99" i="22"/>
  <c r="S98" i="22"/>
  <c r="S97" i="22"/>
  <c r="S99" i="22"/>
  <c r="S98" i="21"/>
  <c r="S99" i="21"/>
  <c r="S97" i="21"/>
  <c r="G91" i="25"/>
  <c r="G90" i="25"/>
  <c r="G91" i="23"/>
  <c r="G90" i="23"/>
  <c r="M97" i="21"/>
  <c r="M100" i="21" s="1"/>
  <c r="M101" i="21" s="1"/>
  <c r="M102" i="21" s="1"/>
  <c r="M105" i="21" s="1"/>
  <c r="M99" i="21"/>
  <c r="M98" i="21"/>
  <c r="Y99" i="21"/>
  <c r="Y97" i="21"/>
  <c r="Y98" i="21"/>
  <c r="T95" i="1"/>
  <c r="T94" i="1"/>
  <c r="S95" i="1"/>
  <c r="S94" i="1"/>
  <c r="Z95" i="1"/>
  <c r="Z94" i="1"/>
  <c r="Y94" i="1"/>
  <c r="Y95" i="1"/>
  <c r="M95" i="1"/>
  <c r="M94" i="1"/>
  <c r="F101" i="1"/>
  <c r="E54" i="1" s="1"/>
  <c r="E56" i="1" s="1"/>
  <c r="S100" i="21" l="1"/>
  <c r="S101" i="21" s="1"/>
  <c r="S102" i="21" s="1"/>
  <c r="S105" i="21" s="1"/>
  <c r="Y100" i="21"/>
  <c r="Y101" i="21" s="1"/>
  <c r="Y102" i="21" s="1"/>
  <c r="Y105" i="21" s="1"/>
  <c r="Y106" i="21" s="1"/>
  <c r="F100" i="22"/>
  <c r="F101" i="22" s="1"/>
  <c r="F102" i="22" s="1"/>
  <c r="F105" i="22" s="1"/>
  <c r="E58" i="22" s="1"/>
  <c r="H58" i="22" s="1"/>
  <c r="Z100" i="22"/>
  <c r="Z101" i="22" s="1"/>
  <c r="Z102" i="22" s="1"/>
  <c r="Z105" i="22" s="1"/>
  <c r="Z106" i="22" s="1"/>
  <c r="S106" i="21"/>
  <c r="E45" i="21"/>
  <c r="S100" i="22"/>
  <c r="S101" i="22" s="1"/>
  <c r="S102" i="22" s="1"/>
  <c r="S105" i="22" s="1"/>
  <c r="T100" i="22"/>
  <c r="T101" i="22" s="1"/>
  <c r="T102" i="22" s="1"/>
  <c r="T105" i="22" s="1"/>
  <c r="Y100" i="22"/>
  <c r="Y101" i="22" s="1"/>
  <c r="Y102" i="22" s="1"/>
  <c r="Y105" i="22" s="1"/>
  <c r="Z100" i="21"/>
  <c r="Z101" i="21" s="1"/>
  <c r="Z102" i="21" s="1"/>
  <c r="Z105" i="21" s="1"/>
  <c r="M106" i="21"/>
  <c r="E37" i="21"/>
  <c r="H37" i="21" s="1"/>
  <c r="C47" i="23"/>
  <c r="G99" i="23"/>
  <c r="G100" i="23" s="1"/>
  <c r="G95" i="25"/>
  <c r="M100" i="22"/>
  <c r="M101" i="22" s="1"/>
  <c r="M102" i="22" s="1"/>
  <c r="M105" i="22" s="1"/>
  <c r="T100" i="21"/>
  <c r="T101" i="21" s="1"/>
  <c r="T102" i="21" s="1"/>
  <c r="T105" i="21" s="1"/>
  <c r="F100" i="21"/>
  <c r="F101" i="21" s="1"/>
  <c r="F102" i="21" s="1"/>
  <c r="F105" i="21" s="1"/>
  <c r="Z96" i="1"/>
  <c r="Z97" i="1" s="1"/>
  <c r="T96" i="1"/>
  <c r="T97" i="1" s="1"/>
  <c r="S96" i="1"/>
  <c r="S97" i="1" s="1"/>
  <c r="M96" i="1"/>
  <c r="M97" i="1" s="1"/>
  <c r="Y96" i="1"/>
  <c r="Y97" i="1" s="1"/>
  <c r="Y100" i="1" s="1"/>
  <c r="H20" i="1"/>
  <c r="G104" i="23" l="1"/>
  <c r="C50" i="23"/>
  <c r="F106" i="22"/>
  <c r="E52" i="21"/>
  <c r="F52" i="22"/>
  <c r="F106" i="21"/>
  <c r="E58" i="21"/>
  <c r="H58" i="21" s="1"/>
  <c r="Z106" i="21"/>
  <c r="F52" i="21"/>
  <c r="F45" i="21"/>
  <c r="T106" i="21"/>
  <c r="C49" i="23"/>
  <c r="G103" i="23"/>
  <c r="T106" i="22"/>
  <c r="F45" i="22"/>
  <c r="S106" i="22"/>
  <c r="E45" i="22"/>
  <c r="M106" i="22"/>
  <c r="E37" i="22"/>
  <c r="H37" i="22" s="1"/>
  <c r="Y106" i="22"/>
  <c r="E52" i="22"/>
  <c r="M100" i="1"/>
  <c r="M101" i="1" s="1"/>
  <c r="E34" i="1" s="1"/>
  <c r="E36" i="1" s="1"/>
  <c r="S100" i="1"/>
  <c r="S101" i="1" s="1"/>
  <c r="E41" i="1" s="1"/>
  <c r="E43" i="1" s="1"/>
  <c r="T100" i="1"/>
  <c r="T101" i="1" s="1"/>
  <c r="F41" i="1" s="1"/>
  <c r="Y101" i="1"/>
  <c r="E48" i="1" s="1"/>
  <c r="E50" i="1" s="1"/>
  <c r="Z100" i="1"/>
  <c r="Z101" i="1" s="1"/>
  <c r="F48" i="1" s="1"/>
  <c r="E69" i="23" l="1"/>
  <c r="E65" i="23"/>
  <c r="E67" i="23"/>
  <c r="E71" i="23"/>
  <c r="E64" i="23"/>
  <c r="E68" i="23"/>
  <c r="E66" i="23"/>
  <c r="E70" i="23"/>
  <c r="E51" i="1"/>
  <c r="E37" i="1"/>
  <c r="C56" i="23" l="1"/>
  <c r="C53" i="23"/>
  <c r="E44" i="1"/>
  <c r="AB58" i="1" l="1"/>
  <c r="F29" i="1" l="1"/>
  <c r="F51" i="1" l="1"/>
  <c r="F44" i="1" l="1"/>
  <c r="H37" i="1" l="1"/>
  <c r="E57" i="1" l="1"/>
  <c r="H57" i="1" s="1"/>
  <c r="G99" i="25" l="1"/>
  <c r="G100" i="25" s="1"/>
  <c r="C47" i="25"/>
  <c r="C50" i="25" l="1"/>
  <c r="G104" i="25"/>
  <c r="G103" i="25"/>
  <c r="C49" i="25"/>
  <c r="E69" i="25" l="1"/>
  <c r="E71" i="25"/>
  <c r="E67" i="25"/>
  <c r="E65" i="25"/>
  <c r="E64" i="25"/>
  <c r="E66" i="25"/>
  <c r="E68" i="25"/>
  <c r="E70" i="25"/>
  <c r="C56" i="25" l="1"/>
  <c r="C53"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Valued Gateway Client</author>
  </authors>
  <commentList>
    <comment ref="B81" authorId="0" shapeId="0" xr:uid="{7CEF162B-5BC3-4F35-BD82-64E1C3A26261}">
      <text>
        <r>
          <rPr>
            <b/>
            <sz val="8"/>
            <color indexed="81"/>
            <rFont val="Tahoma"/>
            <family val="2"/>
          </rPr>
          <t xml:space="preserve">Erica: </t>
        </r>
        <r>
          <rPr>
            <sz val="8"/>
            <color indexed="81"/>
            <rFont val="Tahoma"/>
            <family val="2"/>
          </rPr>
          <t>SGEheat is set to the gas value regardless of what fuel is used. This is because gas (either as LPG or natural gas) is available at all sites, and should be being used for heating rather than electricity. No allowance is made for the use of less efficient fuels.</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Valued Gateway Client</author>
  </authors>
  <commentList>
    <comment ref="B81" authorId="0" shapeId="0" xr:uid="{2322B95C-AB50-4773-AA2D-4917C2AD5572}">
      <text>
        <r>
          <rPr>
            <b/>
            <sz val="8"/>
            <color indexed="81"/>
            <rFont val="Tahoma"/>
            <family val="2"/>
          </rPr>
          <t xml:space="preserve">Erica: </t>
        </r>
        <r>
          <rPr>
            <sz val="8"/>
            <color indexed="81"/>
            <rFont val="Tahoma"/>
            <family val="2"/>
          </rPr>
          <t>SGEheat is set to the gas value regardless of what fuel is used. This is because gas (either as LPG or natural gas) is available at all sites, and should be being used for heating rather than electricity. No allowance is made for the use of less efficient fuels.</t>
        </r>
        <r>
          <rPr>
            <sz val="8"/>
            <color indexed="81"/>
            <rFont val="Tahoma"/>
            <family val="2"/>
          </rPr>
          <t xml:space="preserve">
</t>
        </r>
      </text>
    </comment>
  </commentList>
</comments>
</file>

<file path=xl/sharedStrings.xml><?xml version="1.0" encoding="utf-8"?>
<sst xmlns="http://schemas.openxmlformats.org/spreadsheetml/2006/main" count="775" uniqueCount="269">
  <si>
    <r>
      <t xml:space="preserve">Department of Planning, Industries and Environment
</t>
    </r>
    <r>
      <rPr>
        <sz val="8"/>
        <color rgb="FF006C88"/>
        <rFont val="Arial"/>
        <family val="2"/>
      </rPr>
      <t>4 Parramatta Square
12 Darcy Street
Parramatta, NSW 2150</t>
    </r>
  </si>
  <si>
    <r>
      <t xml:space="preserve">T </t>
    </r>
    <r>
      <rPr>
        <sz val="8"/>
        <color rgb="FF0087A1"/>
        <rFont val="Arial"/>
        <family val="2"/>
      </rPr>
      <t xml:space="preserve">(02) 9995 5000
</t>
    </r>
    <r>
      <rPr>
        <b/>
        <sz val="8"/>
        <color rgb="FF0087A1"/>
        <rFont val="Arial"/>
        <family val="2"/>
      </rPr>
      <t xml:space="preserve">E </t>
    </r>
    <r>
      <rPr>
        <sz val="8"/>
        <color rgb="FF0087A1"/>
        <rFont val="Arial"/>
        <family val="2"/>
      </rPr>
      <t xml:space="preserve">nabers@environment.nsw.gov.au
</t>
    </r>
    <r>
      <rPr>
        <b/>
        <sz val="8"/>
        <color rgb="FF0087A1"/>
        <rFont val="Arial"/>
        <family val="2"/>
      </rPr>
      <t xml:space="preserve">W </t>
    </r>
    <r>
      <rPr>
        <sz val="8"/>
        <color rgb="FF0087A1"/>
        <rFont val="Arial"/>
        <family val="2"/>
      </rPr>
      <t xml:space="preserve">nabers.gov.au </t>
    </r>
  </si>
  <si>
    <t>Version:</t>
  </si>
  <si>
    <t>Date:</t>
  </si>
  <si>
    <t>Building Postcode</t>
  </si>
  <si>
    <t>Energy Consumption:</t>
  </si>
  <si>
    <t>Electricity (kWh)</t>
  </si>
  <si>
    <t>Gas (MJ)</t>
    <phoneticPr fontId="7" type="noConversion"/>
  </si>
  <si>
    <t>Diesel (L)</t>
  </si>
  <si>
    <t>Total Energy Consumption (kWh)</t>
    <phoneticPr fontId="7" type="noConversion"/>
  </si>
  <si>
    <t>RESULTS</t>
  </si>
  <si>
    <t>Benchmarking factor at selected rating</t>
  </si>
  <si>
    <t>STARS</t>
  </si>
  <si>
    <t>STAR RATING</t>
  </si>
  <si>
    <t>Scenario 1</t>
  </si>
  <si>
    <t>Scenario 2</t>
  </si>
  <si>
    <t>Predicted 
2025</t>
  </si>
  <si>
    <t>Predicted 
2030</t>
  </si>
  <si>
    <t>Predicted 2030</t>
  </si>
  <si>
    <t>VISUALISATION OF RESULTS</t>
  </si>
  <si>
    <t>*Hide below the line*</t>
    <phoneticPr fontId="7" type="noConversion"/>
  </si>
  <si>
    <t>Calculations</t>
  </si>
  <si>
    <t>CDD</t>
  </si>
  <si>
    <t>Rating at July 2021</t>
    <phoneticPr fontId="13" type="noConversion"/>
  </si>
  <si>
    <t>Rating at July 2025</t>
    <phoneticPr fontId="13" type="noConversion"/>
  </si>
  <si>
    <t>Rating at July 2030</t>
    <phoneticPr fontId="13" type="noConversion"/>
  </si>
  <si>
    <t>Energy rating (without the distinction between below and above 5 stars)</t>
  </si>
  <si>
    <t>Postcode</t>
  </si>
  <si>
    <t>Climate_zone</t>
  </si>
  <si>
    <t>NT</t>
  </si>
  <si>
    <t>NSW</t>
  </si>
  <si>
    <t>ACT</t>
  </si>
  <si>
    <t>VIC</t>
  </si>
  <si>
    <t>QLD</t>
  </si>
  <si>
    <t>SA</t>
  </si>
  <si>
    <t>WA</t>
  </si>
  <si>
    <t>TAS</t>
  </si>
  <si>
    <t>Electricity
(SGEe)</t>
  </si>
  <si>
    <t>Gas
(SGEg)</t>
  </si>
  <si>
    <t>Diesel
(SGEd)</t>
  </si>
  <si>
    <t>Coal
(SGEc)</t>
  </si>
  <si>
    <t>State</t>
  </si>
  <si>
    <t>(kgCO2/kWh)</t>
  </si>
  <si>
    <t>(kgCO2/MJ)</t>
  </si>
  <si>
    <t>(kgCO2/Litre)</t>
  </si>
  <si>
    <t>(kgCO2/kg)</t>
  </si>
  <si>
    <t>NT</t>
    <phoneticPr fontId="50" type="noConversion"/>
  </si>
  <si>
    <t>QLD</t>
    <phoneticPr fontId="50" type="noConversion"/>
  </si>
  <si>
    <t>SA</t>
    <phoneticPr fontId="50" type="noConversion"/>
  </si>
  <si>
    <t>TAS</t>
    <phoneticPr fontId="50" type="noConversion"/>
  </si>
  <si>
    <t>VIC</t>
    <phoneticPr fontId="50" type="noConversion"/>
  </si>
  <si>
    <t>WA</t>
    <phoneticPr fontId="50" type="noConversion"/>
  </si>
  <si>
    <t>SGEx (2020)</t>
    <phoneticPr fontId="7" type="noConversion"/>
  </si>
  <si>
    <t>SGEx (2025)</t>
  </si>
  <si>
    <t>RAPID - SGEx (2025)</t>
  </si>
  <si>
    <t>SGEx (2030)</t>
  </si>
  <si>
    <t>RAPID - SGEx (2030)</t>
  </si>
  <si>
    <t>Results</t>
    <phoneticPr fontId="11" type="noConversion"/>
  </si>
  <si>
    <t>Energy rating two decimal  (without the distinction between below and above 5 stars)</t>
    <phoneticPr fontId="11" type="noConversion"/>
  </si>
  <si>
    <t>Universal Calcs</t>
    <phoneticPr fontId="12" type="noConversion"/>
  </si>
  <si>
    <t>State</t>
    <phoneticPr fontId="12" type="noConversion"/>
  </si>
  <si>
    <t>SGEelec 2018</t>
    <phoneticPr fontId="12" type="noConversion"/>
  </si>
  <si>
    <t>SGEgas 2018</t>
    <phoneticPr fontId="12" type="noConversion"/>
  </si>
  <si>
    <t>SGEdiese 2018</t>
    <phoneticPr fontId="12" type="noConversion"/>
  </si>
  <si>
    <t>NABERS Energy for Data Centres - IT Equipment
Prediction Tool</t>
  </si>
  <si>
    <t>NABERS Energy for Data Centres - Infrastructure
Prediction Tool</t>
  </si>
  <si>
    <t>NABERS Energy for Data Centres - Whole Facility
Prediction Tool</t>
  </si>
  <si>
    <t>Processing capacity of the data centre (GHz)</t>
  </si>
  <si>
    <t>Storage capacity of the data centre (TB)</t>
  </si>
  <si>
    <t>Number of days the energy usage data covered</t>
  </si>
  <si>
    <t>ENTER THE DATA CENTRE INFORMATION</t>
  </si>
  <si>
    <t>Climate zone (by postcode)</t>
  </si>
  <si>
    <t>eIT</t>
    <phoneticPr fontId="12" type="noConversion"/>
  </si>
  <si>
    <t>erIT</t>
    <phoneticPr fontId="12" type="noConversion"/>
  </si>
  <si>
    <t>eIT</t>
  </si>
  <si>
    <t>erIT</t>
  </si>
  <si>
    <t>pIT</t>
  </si>
  <si>
    <t>RIT</t>
  </si>
  <si>
    <t>Climate_id</t>
  </si>
  <si>
    <t>Name</t>
  </si>
  <si>
    <t>State_id</t>
  </si>
  <si>
    <t>Hdd</t>
  </si>
  <si>
    <t>Cdd</t>
  </si>
  <si>
    <t>Kimberley</t>
  </si>
  <si>
    <t>Pilbara</t>
  </si>
  <si>
    <t>Gascoyne</t>
  </si>
  <si>
    <t>Interior</t>
  </si>
  <si>
    <t>Central West</t>
  </si>
  <si>
    <t>Central Wheat Belt</t>
  </si>
  <si>
    <t>Lower West</t>
  </si>
  <si>
    <t>Great Southern</t>
  </si>
  <si>
    <t>South West</t>
  </si>
  <si>
    <t>Southern Coastal</t>
  </si>
  <si>
    <t>Goldfields</t>
  </si>
  <si>
    <t>Eucla</t>
  </si>
  <si>
    <t>Mallee</t>
  </si>
  <si>
    <t>Wimmera</t>
  </si>
  <si>
    <t>Western District</t>
  </si>
  <si>
    <t>Northern Country</t>
  </si>
  <si>
    <t>North Central</t>
  </si>
  <si>
    <t>Central</t>
  </si>
  <si>
    <t>Northeast</t>
  </si>
  <si>
    <t>West and South Gippsland</t>
  </si>
  <si>
    <t>East Gippsland</t>
  </si>
  <si>
    <t>Northwest Coast and King Island</t>
  </si>
  <si>
    <t>West &amp; South Coast &amp; Highlands</t>
  </si>
  <si>
    <t>Central Plateau and Upper Derwent Valley</t>
  </si>
  <si>
    <t>Central North and Midlands</t>
  </si>
  <si>
    <t>South East, Huon &amp; Channel and Lower Derwent Valley</t>
  </si>
  <si>
    <t>North East and Flinders Island</t>
  </si>
  <si>
    <t>East Coast</t>
  </si>
  <si>
    <t>Western Agricultural</t>
  </si>
  <si>
    <t>Northwest Pastoral</t>
  </si>
  <si>
    <t>Northeast Pastoral</t>
  </si>
  <si>
    <t>Northern Agricultural</t>
  </si>
  <si>
    <t>Murray</t>
  </si>
  <si>
    <t>Southeast</t>
  </si>
  <si>
    <t>Peninsula</t>
  </si>
  <si>
    <t>Gulf Country</t>
  </si>
  <si>
    <t>Northern Goldfields and Upper Flinders</t>
  </si>
  <si>
    <t>Northern Tropical Coast and Tablelands</t>
  </si>
  <si>
    <t>Herbert and Lower Burdekin</t>
  </si>
  <si>
    <t>Central Coast - Whitsundays</t>
  </si>
  <si>
    <t>Capricornia</t>
  </si>
  <si>
    <t>Central Highlands - Coalfields</t>
  </si>
  <si>
    <t>Northwest</t>
  </si>
  <si>
    <t>Channel Country</t>
  </si>
  <si>
    <t>Maranoa and Warrego</t>
  </si>
  <si>
    <t>Darling Downs and Granite Belt</t>
  </si>
  <si>
    <t>Wide Bay and Burnett</t>
  </si>
  <si>
    <t>Southeast Coast</t>
  </si>
  <si>
    <t>Upper Western</t>
  </si>
  <si>
    <t>Lower Western</t>
  </si>
  <si>
    <t>Riverina</t>
  </si>
  <si>
    <t>North West Slopes and Plains</t>
  </si>
  <si>
    <t>Central West Slopes and Plains</t>
  </si>
  <si>
    <t>South West Slopes</t>
  </si>
  <si>
    <t>Northern Rivers</t>
  </si>
  <si>
    <t>Northern Tablelands</t>
  </si>
  <si>
    <t>Mid-North Coast</t>
  </si>
  <si>
    <t>Hunter</t>
  </si>
  <si>
    <t>Central Tablelands</t>
  </si>
  <si>
    <t>Metropolitan</t>
  </si>
  <si>
    <t>Southern Tablelands</t>
  </si>
  <si>
    <t>South Coast &amp; Illawarra</t>
  </si>
  <si>
    <t>Darwin - Daly</t>
  </si>
  <si>
    <t>Arnhem</t>
  </si>
  <si>
    <t>Roper - McArthur</t>
  </si>
  <si>
    <t>Victoria</t>
  </si>
  <si>
    <t>Barkly</t>
  </si>
  <si>
    <t>Alice Springs</t>
  </si>
  <si>
    <t>DATA CENTRE RATING</t>
  </si>
  <si>
    <t>Specific Greenhouse Coefficients (SGEx ) used in the rating calculation are based on the July 2012 National Greenhouse Account Factors  published by The Department of Climate Change and Energy Efficiency.</t>
  </si>
  <si>
    <t>SGEx (2012)</t>
  </si>
  <si>
    <t>% of cooling plant with metered heat rejection energy</t>
  </si>
  <si>
    <t>Assessable IT Equipment Energy (kWh)</t>
  </si>
  <si>
    <t>eINF</t>
    <phoneticPr fontId="12" type="noConversion"/>
  </si>
  <si>
    <t>EIT</t>
    <phoneticPr fontId="12" type="noConversion"/>
  </si>
  <si>
    <t>0.81*EIT</t>
    <phoneticPr fontId="12" type="noConversion"/>
  </si>
  <si>
    <t>1.81*EIT*%HR/0.3*0.02*(CDD-430)/365</t>
    <phoneticPr fontId="12" type="noConversion"/>
  </si>
  <si>
    <t>-0.04*1.81*EIT*(1-%HR)</t>
    <phoneticPr fontId="12" type="noConversion"/>
  </si>
  <si>
    <t>PINF</t>
    <phoneticPr fontId="12" type="noConversion"/>
  </si>
  <si>
    <t>RINF</t>
    <phoneticPr fontId="12" type="noConversion"/>
  </si>
  <si>
    <t>eWF</t>
    <phoneticPr fontId="12" type="noConversion"/>
  </si>
  <si>
    <t>1.81*eIT</t>
    <phoneticPr fontId="12" type="noConversion"/>
  </si>
  <si>
    <t>(1.81*eIT*%HR)/3*(0.02*(CDD-430)/365)</t>
    <phoneticPr fontId="12" type="noConversion"/>
  </si>
  <si>
    <r>
      <rPr>
        <sz val="11"/>
        <color theme="1"/>
        <rFont val="Calibri"/>
        <family val="2"/>
        <charset val="134"/>
        <scheme val="minor"/>
      </rPr>
      <t>-0.04*(1.81*eIT*(1-%HR))</t>
    </r>
  </si>
  <si>
    <t>erWF</t>
    <phoneticPr fontId="12" type="noConversion"/>
  </si>
  <si>
    <t>PWF</t>
    <phoneticPr fontId="12" type="noConversion"/>
  </si>
  <si>
    <t>RWF</t>
    <phoneticPr fontId="12" type="noConversion"/>
  </si>
  <si>
    <t>Prior to 1 July 2021</t>
  </si>
  <si>
    <t>SGEelec 2020</t>
    <phoneticPr fontId="12" type="noConversion"/>
  </si>
  <si>
    <t>SGEgas 2020</t>
    <phoneticPr fontId="12" type="noConversion"/>
  </si>
  <si>
    <t>SGEdiese 2020</t>
    <phoneticPr fontId="12" type="noConversion"/>
  </si>
  <si>
    <t>SGEelec 2025</t>
    <phoneticPr fontId="12" type="noConversion"/>
  </si>
  <si>
    <t>SGEgas 2025</t>
    <phoneticPr fontId="12" type="noConversion"/>
  </si>
  <si>
    <t>SGEdiese 2025</t>
    <phoneticPr fontId="12" type="noConversion"/>
  </si>
  <si>
    <t>SGEelec 2030</t>
    <phoneticPr fontId="12" type="noConversion"/>
  </si>
  <si>
    <t>SGEgas 2030</t>
    <phoneticPr fontId="12" type="noConversion"/>
  </si>
  <si>
    <t>SGEdiese 2030</t>
    <phoneticPr fontId="12" type="noConversion"/>
  </si>
  <si>
    <r>
      <t xml:space="preserve">Department of Planning, Industry and Environment
</t>
    </r>
    <r>
      <rPr>
        <sz val="8"/>
        <color indexed="21"/>
        <rFont val="Arial"/>
        <family val="2"/>
      </rPr>
      <t>4 Parramatta Square
Parramatta  NSW 2150</t>
    </r>
  </si>
  <si>
    <r>
      <t xml:space="preserve">T </t>
    </r>
    <r>
      <rPr>
        <sz val="8"/>
        <color indexed="21"/>
        <rFont val="Arial"/>
        <family val="2"/>
      </rPr>
      <t>(02) 9995 5000</t>
    </r>
    <r>
      <rPr>
        <b/>
        <sz val="8"/>
        <color indexed="21"/>
        <rFont val="Arial"/>
        <family val="2"/>
      </rPr>
      <t xml:space="preserve">
E</t>
    </r>
    <r>
      <rPr>
        <sz val="8"/>
        <color indexed="21"/>
        <rFont val="Arial"/>
        <family val="2"/>
      </rPr>
      <t xml:space="preserve"> nabers@environment.nsw.gov.au 
</t>
    </r>
    <r>
      <rPr>
        <b/>
        <sz val="8"/>
        <color indexed="21"/>
        <rFont val="Arial"/>
        <family val="2"/>
      </rPr>
      <t xml:space="preserve">nabers.gov.au </t>
    </r>
  </si>
  <si>
    <t>NABERS Energy for Data Centres 
Reverse Calculator</t>
  </si>
  <si>
    <t>The NABERS Energy for data centres reverse calculator helps you calculate the maximum amount of energy a data centre can use to achieve a star rating that you specify. To ensure you achieve the rating, you should allow a factor of safety, and not design to the minimum figure for each star band. The output is the maximum amount of energy allowed to be used to achieve the rating you nominate.</t>
  </si>
  <si>
    <t>1. SELECT THE DATA CENTRE RATING TYPE</t>
  </si>
  <si>
    <t>IT Equipment</t>
  </si>
  <si>
    <t>2. ENTER THE STAR RATING YOU WISH TO ACHIEVE</t>
  </si>
  <si>
    <t>3. ENTER THE DATA CENTRE INFORMATION</t>
  </si>
  <si>
    <t>Percentage Breakdown of Energy Consumption:</t>
  </si>
  <si>
    <t>Electricity</t>
  </si>
  <si>
    <t>Gas</t>
  </si>
  <si>
    <t>Coal</t>
  </si>
  <si>
    <t>Oil</t>
  </si>
  <si>
    <t xml:space="preserve">Predicted Median Emissions </t>
  </si>
  <si>
    <r>
      <t>kgCO</t>
    </r>
    <r>
      <rPr>
        <vertAlign val="subscript"/>
        <sz val="10"/>
        <color indexed="53"/>
        <rFont val="Arial"/>
        <family val="2"/>
      </rPr>
      <t>2</t>
    </r>
    <r>
      <rPr>
        <sz val="10"/>
        <color indexed="53"/>
        <rFont val="Arial"/>
        <family val="2"/>
      </rPr>
      <t>-e/year</t>
    </r>
  </si>
  <si>
    <t>Actual Emissions (Scope 1, 2 and 3)</t>
  </si>
  <si>
    <r>
      <t>kgCO</t>
    </r>
    <r>
      <rPr>
        <vertAlign val="subscript"/>
        <sz val="10"/>
        <color indexed="24"/>
        <rFont val="Arial"/>
        <family val="2"/>
      </rPr>
      <t>2</t>
    </r>
    <r>
      <rPr>
        <sz val="10"/>
        <color indexed="24"/>
        <rFont val="Arial"/>
        <family val="2"/>
      </rPr>
      <t>-e/year</t>
    </r>
  </si>
  <si>
    <t>Actual Emissions (Scope 1 and 2)</t>
  </si>
  <si>
    <t>Maximum Allowable Energy Consumption</t>
  </si>
  <si>
    <t>Electricity:</t>
  </si>
  <si>
    <t>kWh/year</t>
  </si>
  <si>
    <t>Gas:</t>
  </si>
  <si>
    <t>MJ/year</t>
  </si>
  <si>
    <t>Coal:</t>
  </si>
  <si>
    <t>kg/year</t>
  </si>
  <si>
    <t>Oil:</t>
  </si>
  <si>
    <t>L/year</t>
  </si>
  <si>
    <t>Infrastructure</t>
  </si>
  <si>
    <t>Whole Facility</t>
  </si>
  <si>
    <t>kgCO2/MJ</t>
  </si>
  <si>
    <t>SGEheat = SGEgas</t>
  </si>
  <si>
    <t>SGEelec</t>
  </si>
  <si>
    <t>kgCO2/kWh</t>
  </si>
  <si>
    <t>SGEcoal</t>
  </si>
  <si>
    <t>kgCO2/kg</t>
  </si>
  <si>
    <t>SGEoil</t>
  </si>
  <si>
    <t>kgCO2/L</t>
  </si>
  <si>
    <t>Climate zone</t>
  </si>
  <si>
    <t>CDD15wb</t>
  </si>
  <si>
    <t>Assessable IT emissions for Infrastructure rating (kgCO2/year)</t>
  </si>
  <si>
    <t>Benchmark predicted IT emissions for IT and Whole Facility rating(kgCO2/year)</t>
  </si>
  <si>
    <t>Climate correction for Infrastructure rating (kgCO2/year)</t>
  </si>
  <si>
    <t>Condenser water correction for Infrastructure rating(kgCO2/year)</t>
  </si>
  <si>
    <t>Climate correction for Whole facility rating (kgCO2/year)</t>
  </si>
  <si>
    <t>Condenser water correction for Whole Facility rating(kgCO2/year)</t>
  </si>
  <si>
    <t>Total predicted emissions for rating (kgCO2/year)</t>
  </si>
  <si>
    <t>kgCO2/year</t>
  </si>
  <si>
    <t>Residual at selected Energy star rating (IT Equipment)</t>
  </si>
  <si>
    <t>"Actual" emissions at selected Energy star rating</t>
  </si>
  <si>
    <t>"Actual" emissions at selected Energy star rating in Rating Period (IT Equipment)</t>
  </si>
  <si>
    <t>kgCO2/day</t>
  </si>
  <si>
    <t>Effective GHG Coefficient</t>
  </si>
  <si>
    <t>"Actual" energy consumption at selected Energy star rating</t>
  </si>
  <si>
    <t>MJ</t>
  </si>
  <si>
    <t>"Actual" energy consumption at selected Energy star rating in Rating Period
(IT Equipment)</t>
  </si>
  <si>
    <t>Raw emission calculations</t>
  </si>
  <si>
    <t>Scope 1, 2&amp; 3</t>
  </si>
  <si>
    <t>Scope 1 &amp; 2</t>
  </si>
  <si>
    <t>Not used anywhere in the calculations</t>
  </si>
  <si>
    <t>SGEgas</t>
  </si>
  <si>
    <t>Conversion Factors</t>
  </si>
  <si>
    <t>MJ/kWh</t>
  </si>
  <si>
    <t>MJ/kg</t>
  </si>
  <si>
    <t>MJ/L</t>
  </si>
  <si>
    <t>Fuel Type</t>
  </si>
  <si>
    <t>Concatenate</t>
  </si>
  <si>
    <t>Scope 1 
EF</t>
  </si>
  <si>
    <t>Scope 2
EF</t>
  </si>
  <si>
    <t>Scope 3
EF</t>
  </si>
  <si>
    <t>Emissions Factors unit (scope 1, scope 2 and scope 3</t>
  </si>
  <si>
    <t>Energy Content Factor</t>
  </si>
  <si>
    <t>Emissions Content Factor unit</t>
  </si>
  <si>
    <t>Scopes 1&amp;2</t>
  </si>
  <si>
    <t>Scopes 1,2&amp;3</t>
  </si>
  <si>
    <t>Emissions Factors unit (scope 1&amp;2 and 1,2&amp;3)</t>
  </si>
  <si>
    <t>kgCO2-e/kWh</t>
  </si>
  <si>
    <t>kgCO2-e/GJ</t>
  </si>
  <si>
    <t>kgCO2-e/MJ</t>
  </si>
  <si>
    <t>All states</t>
  </si>
  <si>
    <t>GJ/t</t>
  </si>
  <si>
    <t>kgCO2-e/kg</t>
  </si>
  <si>
    <t>Diesel Oil</t>
  </si>
  <si>
    <t>GJ/kL</t>
  </si>
  <si>
    <t>kgCO2-e/L</t>
  </si>
  <si>
    <t>LPG</t>
  </si>
  <si>
    <t>All results are an indication only and cannot be promoted or published.</t>
  </si>
  <si>
    <t xml:space="preserve">The emissions factors used to calculate NABERS Energy ratings will be updated every 5 years, to reflect that the electricity grid is decarbonising. This tool helps you understand how ratings are likely to change over time with the following results:
~ "Current" Result: This is the estimated current star rating result of your NABERS Energy rating with Rating Period start date 1 July 2020 onwards. The emissions factors used to calculate these ratings are the updated 2020 National Greenhouse Accounts. 
~ "Former (Rating Period Prior to 1 July 2020)" Result: This is the estimated star rating result of your NABERS Energy rating with Rating Period start date prior to 1 July 2020, which uses the old rating calculation.
~ "Predicted 2025" and "Predicted 2030" Results: These are predictions of the rating results based on the forecasted electricity grid emission factors. 
~~ Scenario 1 is based on the predictions provided by the Australian Government1. 
~~ Scenario 2 forecasts assume that by 2030 the electricity grid will have decarbonised twice as fast as in Scenario 1.
1Source: Appendix C, Australia's emissions projections. https://www.industry.gov.au/publications/australias-emissions-projections-2020 </t>
  </si>
  <si>
    <t>Former (Rating Period Prior to
1 July 2020)</t>
  </si>
  <si>
    <t>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</si>
</sst>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0.000"/>
    <numFmt numFmtId="166" formatCode="_-* #,##0.0000000_-;\-* #,##0.0000000_-;_-* &quot;-&quot;??_-;_-@_-"/>
    <numFmt numFmtId="167" formatCode="_-* #,##0.000000000_-;\-* #,##0.000000000_-;_-* &quot;-&quot;??_-;_-@_-"/>
    <numFmt numFmtId="168" formatCode="0.0000%"/>
    <numFmt numFmtId="169" formatCode="0.0"/>
    <numFmt numFmtId="170" formatCode="0.0000"/>
    <numFmt numFmtId="171" formatCode="0.00000"/>
  </numFmts>
  <fonts count="8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0"/>
      <name val="Arial"/>
      <family val="2"/>
    </font>
    <font>
      <sz val="9"/>
      <name val="宋体"/>
      <family val="3"/>
      <charset val="134"/>
    </font>
    <font>
      <sz val="10"/>
      <color theme="2"/>
      <name val="Arial"/>
      <family val="2"/>
    </font>
    <font>
      <b/>
      <sz val="16"/>
      <color rgb="FF00799A"/>
      <name val="Arial"/>
      <family val="2"/>
    </font>
    <font>
      <b/>
      <sz val="8"/>
      <color rgb="FF0087A1"/>
      <name val="Arial"/>
      <family val="2"/>
    </font>
    <font>
      <b/>
      <sz val="12"/>
      <color rgb="FF0095B5"/>
      <name val="Arial"/>
      <family val="2"/>
    </font>
    <font>
      <b/>
      <sz val="10"/>
      <color rgb="FF00799A"/>
      <name val="Arial"/>
      <family val="2"/>
    </font>
    <font>
      <sz val="10"/>
      <color rgb="FF00799A"/>
      <name val="Arial"/>
      <family val="2"/>
    </font>
    <font>
      <b/>
      <sz val="13"/>
      <name val="Arial"/>
      <family val="2"/>
    </font>
    <font>
      <b/>
      <sz val="8.5"/>
      <color rgb="FF0087A1"/>
      <name val="Arial"/>
      <family val="2"/>
    </font>
    <font>
      <sz val="8.5"/>
      <color rgb="FF0087A1"/>
      <name val="Arial"/>
      <family val="2"/>
    </font>
    <font>
      <b/>
      <sz val="12"/>
      <name val="Arial"/>
      <family val="2"/>
    </font>
    <font>
      <sz val="10"/>
      <name val="CalQ"/>
    </font>
    <font>
      <b/>
      <sz val="10"/>
      <color indexed="10"/>
      <name val="CalQ"/>
    </font>
    <font>
      <b/>
      <sz val="13"/>
      <name val="CalQ"/>
    </font>
    <font>
      <b/>
      <sz val="20"/>
      <name val="CalQ"/>
    </font>
    <font>
      <b/>
      <sz val="13.5"/>
      <name val="CalQ"/>
    </font>
    <font>
      <b/>
      <sz val="13.5"/>
      <name val="Arial"/>
      <family val="2"/>
    </font>
    <font>
      <sz val="12"/>
      <name val="Arial"/>
      <family val="2"/>
    </font>
    <font>
      <sz val="12"/>
      <name val="CalQ"/>
    </font>
    <font>
      <b/>
      <sz val="10"/>
      <name val="Arial"/>
      <family val="2"/>
    </font>
    <font>
      <b/>
      <sz val="10"/>
      <color rgb="FFFF0000"/>
      <name val="CalQ"/>
    </font>
    <font>
      <sz val="10"/>
      <name val="MS Sans Serif"/>
      <family val="2"/>
    </font>
    <font>
      <b/>
      <sz val="10"/>
      <color indexed="10"/>
      <name val="Arial"/>
      <family val="2"/>
    </font>
    <font>
      <b/>
      <sz val="10"/>
      <color theme="0"/>
      <name val="Arial"/>
      <family val="2"/>
    </font>
    <font>
      <b/>
      <sz val="10"/>
      <name val="CalQ"/>
    </font>
    <font>
      <b/>
      <sz val="10"/>
      <color indexed="53"/>
      <name val="Arial"/>
      <family val="2"/>
    </font>
    <font>
      <b/>
      <sz val="20"/>
      <color indexed="53"/>
      <name val="Arial"/>
      <family val="2"/>
    </font>
    <font>
      <sz val="10"/>
      <color indexed="53"/>
      <name val="Arial"/>
      <family val="2"/>
    </font>
    <font>
      <sz val="10"/>
      <color theme="0" tint="-0.14999847407452621"/>
      <name val="Arial"/>
      <family val="2"/>
    </font>
    <font>
      <b/>
      <sz val="10"/>
      <color theme="1"/>
      <name val="Arial"/>
      <family val="2"/>
    </font>
    <font>
      <sz val="10"/>
      <color indexed="8"/>
      <name val="Arial"/>
      <family val="2"/>
    </font>
    <font>
      <sz val="10"/>
      <color indexed="8"/>
      <name val="MS Sans Serif"/>
      <family val="2"/>
    </font>
    <font>
      <sz val="11"/>
      <color theme="1"/>
      <name val="Calibri"/>
      <family val="2"/>
    </font>
    <font>
      <b/>
      <sz val="11"/>
      <name val="Arial"/>
      <family val="2"/>
    </font>
    <font>
      <b/>
      <sz val="11"/>
      <name val="MS Sans Serif"/>
    </font>
    <font>
      <sz val="11"/>
      <color theme="1"/>
      <name val="Arial"/>
      <family val="2"/>
    </font>
    <font>
      <b/>
      <sz val="14"/>
      <color theme="0"/>
      <name val="MS Sans Serif"/>
    </font>
    <font>
      <b/>
      <sz val="14"/>
      <color rgb="FF00799A"/>
      <name val="Arial"/>
      <family val="2"/>
    </font>
    <font>
      <sz val="10"/>
      <color theme="0"/>
      <name val="CalQ"/>
    </font>
    <font>
      <sz val="8"/>
      <color rgb="FF0087A1"/>
      <name val="Arial"/>
      <family val="2"/>
    </font>
    <font>
      <sz val="8"/>
      <color rgb="FF006C88"/>
      <name val="Arial"/>
      <family val="2"/>
    </font>
    <font>
      <b/>
      <sz val="14"/>
      <name val="Arial"/>
      <family val="2"/>
    </font>
    <font>
      <sz val="10"/>
      <color theme="8" tint="0.79998168889431442"/>
      <name val="Arial"/>
      <family val="2"/>
    </font>
    <font>
      <b/>
      <sz val="10"/>
      <color theme="7" tint="0.79998168889431442"/>
      <name val="Arial"/>
      <family val="2"/>
    </font>
    <font>
      <sz val="9"/>
      <color rgb="FF00799A"/>
      <name val="Arial"/>
      <family val="2"/>
    </font>
    <font>
      <sz val="10"/>
      <color theme="8" tint="0.79998168889431442"/>
      <name val="CalQ"/>
    </font>
    <font>
      <b/>
      <i/>
      <sz val="10"/>
      <name val="Arial"/>
      <family val="2"/>
    </font>
    <font>
      <sz val="11"/>
      <color theme="1"/>
      <name val="Calibri"/>
      <family val="3"/>
      <charset val="134"/>
      <scheme val="minor"/>
    </font>
    <font>
      <b/>
      <sz val="11"/>
      <color theme="1"/>
      <name val="Calibri"/>
      <family val="3"/>
      <charset val="134"/>
      <scheme val="minor"/>
    </font>
    <font>
      <b/>
      <sz val="8"/>
      <name val="Arial"/>
      <family val="2"/>
    </font>
    <font>
      <sz val="10"/>
      <color rgb="FFFF0000"/>
      <name val="CalQ"/>
    </font>
    <font>
      <sz val="10"/>
      <name val="MS Sans Serif"/>
    </font>
    <font>
      <sz val="11"/>
      <name val="Calibri"/>
      <family val="3"/>
      <charset val="134"/>
      <scheme val="minor"/>
    </font>
    <font>
      <sz val="8"/>
      <color indexed="21"/>
      <name val="Arial"/>
      <family val="2"/>
    </font>
    <font>
      <b/>
      <sz val="8"/>
      <color indexed="21"/>
      <name val="Arial"/>
      <family val="2"/>
    </font>
    <font>
      <sz val="8"/>
      <name val="Arial"/>
      <family val="2"/>
    </font>
    <font>
      <b/>
      <sz val="20"/>
      <name val="Arial"/>
      <family val="2"/>
    </font>
    <font>
      <b/>
      <sz val="13"/>
      <color indexed="53"/>
      <name val="Arial"/>
      <family val="2"/>
    </font>
    <font>
      <vertAlign val="subscript"/>
      <sz val="10"/>
      <color indexed="53"/>
      <name val="Arial"/>
      <family val="2"/>
    </font>
    <font>
      <b/>
      <sz val="13"/>
      <color theme="9"/>
      <name val="Arial"/>
      <family val="2"/>
    </font>
    <font>
      <sz val="10"/>
      <color theme="9"/>
      <name val="Arial"/>
      <family val="2"/>
    </font>
    <font>
      <vertAlign val="subscript"/>
      <sz val="10"/>
      <color indexed="24"/>
      <name val="Arial"/>
      <family val="2"/>
    </font>
    <font>
      <sz val="10"/>
      <color indexed="24"/>
      <name val="Arial"/>
      <family val="2"/>
    </font>
    <font>
      <sz val="10"/>
      <color indexed="9"/>
      <name val="Arial"/>
      <family val="2"/>
    </font>
    <font>
      <b/>
      <sz val="10"/>
      <color indexed="9"/>
      <name val="Arial"/>
      <family val="2"/>
    </font>
    <font>
      <b/>
      <sz val="10"/>
      <color theme="9"/>
      <name val="Arial"/>
      <family val="2"/>
    </font>
    <font>
      <sz val="11"/>
      <color theme="9"/>
      <name val="Arial"/>
      <family val="2"/>
    </font>
    <font>
      <sz val="10"/>
      <color indexed="10"/>
      <name val="Arial"/>
      <family val="2"/>
    </font>
    <font>
      <b/>
      <sz val="8"/>
      <color indexed="81"/>
      <name val="Tahoma"/>
      <family val="2"/>
    </font>
    <font>
      <sz val="8"/>
      <color indexed="81"/>
      <name val="Tahoma"/>
      <family val="2"/>
    </font>
    <font>
      <b/>
      <sz val="11"/>
      <color theme="1"/>
      <name val="Calibri"/>
      <family val="2"/>
      <scheme val="minor"/>
    </font>
    <font>
      <b/>
      <sz val="10"/>
      <color rgb="FFDDEBF7"/>
      <name val="Arial"/>
      <family val="2"/>
    </font>
    <font>
      <b/>
      <sz val="10"/>
      <color theme="0" tint="-0.249977111117893"/>
      <name val="Arial"/>
      <family val="2"/>
    </font>
    <font>
      <sz val="10"/>
      <color theme="0" tint="-0.249977111117893"/>
      <name val="CalQ"/>
    </font>
  </fonts>
  <fills count="20">
    <fill>
      <patternFill patternType="none"/>
    </fill>
    <fill>
      <patternFill patternType="gray125"/>
    </fill>
    <fill>
      <patternFill patternType="solid">
        <fgColor theme="4"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34998626667073579"/>
        <bgColor indexed="64"/>
      </patternFill>
    </fill>
    <fill>
      <patternFill patternType="solid">
        <fgColor indexed="23"/>
        <bgColor indexed="64"/>
      </patternFill>
    </fill>
    <fill>
      <patternFill patternType="solid">
        <fgColor rgb="FF006C88"/>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9867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DDEBF7"/>
        <bgColor indexed="64"/>
      </patternFill>
    </fill>
  </fills>
  <borders count="35">
    <border>
      <left/>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s>
  <cellStyleXfs count="16">
    <xf numFmtId="0" fontId="0" fillId="0" borderId="0"/>
    <xf numFmtId="43" fontId="28" fillId="0" borderId="0" applyFont="0" applyFill="0" applyBorder="0" applyAlignment="0" applyProtection="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39" fillId="0" borderId="0"/>
    <xf numFmtId="0" fontId="6" fillId="0" borderId="0"/>
    <xf numFmtId="0" fontId="4" fillId="0" borderId="0"/>
    <xf numFmtId="0" fontId="3" fillId="0" borderId="0"/>
    <xf numFmtId="9" fontId="3" fillId="0" borderId="0" applyFont="0" applyFill="0" applyBorder="0" applyAlignment="0" applyProtection="0"/>
    <xf numFmtId="0" fontId="2" fillId="0" borderId="0"/>
    <xf numFmtId="0" fontId="1" fillId="0" borderId="0"/>
    <xf numFmtId="0" fontId="1" fillId="0" borderId="0"/>
    <xf numFmtId="9" fontId="58" fillId="0" borderId="0" applyFont="0" applyFill="0" applyBorder="0" applyAlignment="0" applyProtection="0"/>
    <xf numFmtId="0" fontId="58" fillId="0" borderId="0"/>
  </cellStyleXfs>
  <cellXfs count="361">
    <xf numFmtId="0" fontId="0" fillId="0" borderId="0" xfId="0"/>
    <xf numFmtId="0" fontId="6" fillId="6" borderId="0" xfId="0" applyFont="1" applyFill="1"/>
    <xf numFmtId="0" fontId="6" fillId="6" borderId="0" xfId="0" applyFont="1" applyFill="1" applyProtection="1">
      <protection hidden="1"/>
    </xf>
    <xf numFmtId="0" fontId="8" fillId="7" borderId="0" xfId="0" applyFont="1" applyFill="1" applyProtection="1">
      <protection hidden="1"/>
    </xf>
    <xf numFmtId="0" fontId="6" fillId="7" borderId="0" xfId="0" applyFont="1" applyFill="1" applyProtection="1">
      <protection hidden="1"/>
    </xf>
    <xf numFmtId="0" fontId="9" fillId="7" borderId="0" xfId="0" applyFont="1" applyFill="1" applyAlignment="1" applyProtection="1">
      <alignment vertical="top" wrapText="1"/>
      <protection hidden="1"/>
    </xf>
    <xf numFmtId="0" fontId="11" fillId="6" borderId="0" xfId="0" applyFont="1" applyFill="1" applyProtection="1">
      <protection hidden="1"/>
    </xf>
    <xf numFmtId="0" fontId="16" fillId="6" borderId="0" xfId="0" applyFont="1" applyFill="1"/>
    <xf numFmtId="0" fontId="18" fillId="6" borderId="0" xfId="0" applyFont="1" applyFill="1" applyProtection="1">
      <protection hidden="1"/>
    </xf>
    <xf numFmtId="9" fontId="19" fillId="6" borderId="0" xfId="0" applyNumberFormat="1" applyFont="1" applyFill="1" applyAlignment="1" applyProtection="1">
      <alignment horizontal="left" vertical="top"/>
      <protection hidden="1"/>
    </xf>
    <xf numFmtId="0" fontId="20" fillId="6" borderId="0" xfId="0" applyFont="1" applyFill="1" applyProtection="1">
      <protection hidden="1"/>
    </xf>
    <xf numFmtId="0" fontId="21" fillId="6" borderId="0" xfId="0" applyFont="1" applyFill="1" applyAlignment="1" applyProtection="1">
      <alignment horizontal="center" vertical="center"/>
      <protection hidden="1"/>
    </xf>
    <xf numFmtId="0" fontId="22" fillId="6" borderId="0" xfId="0" applyFont="1" applyFill="1" applyAlignment="1" applyProtection="1">
      <alignment horizontal="left" vertical="center"/>
      <protection hidden="1"/>
    </xf>
    <xf numFmtId="0" fontId="14" fillId="6" borderId="0" xfId="0" applyFont="1" applyFill="1" applyAlignment="1" applyProtection="1">
      <alignment vertical="top" wrapText="1"/>
      <protection hidden="1"/>
    </xf>
    <xf numFmtId="0" fontId="14" fillId="6" borderId="0" xfId="0" applyFont="1" applyFill="1" applyAlignment="1" applyProtection="1">
      <alignment horizontal="center" vertical="center"/>
      <protection hidden="1"/>
    </xf>
    <xf numFmtId="0" fontId="18" fillId="8" borderId="0" xfId="0" applyFont="1" applyFill="1" applyProtection="1">
      <protection hidden="1"/>
    </xf>
    <xf numFmtId="0" fontId="18" fillId="6" borderId="0" xfId="0" applyFont="1" applyFill="1" applyAlignment="1" applyProtection="1">
      <alignment vertical="center"/>
      <protection hidden="1"/>
    </xf>
    <xf numFmtId="0" fontId="17" fillId="8" borderId="0" xfId="0" applyFont="1" applyFill="1" applyProtection="1">
      <protection hidden="1"/>
    </xf>
    <xf numFmtId="0" fontId="24" fillId="6" borderId="0" xfId="0" applyFont="1" applyFill="1" applyProtection="1">
      <protection hidden="1"/>
    </xf>
    <xf numFmtId="0" fontId="25" fillId="8" borderId="0" xfId="0" applyFont="1" applyFill="1" applyProtection="1">
      <protection hidden="1"/>
    </xf>
    <xf numFmtId="0" fontId="6" fillId="6" borderId="0" xfId="0" applyFont="1" applyFill="1" applyAlignment="1" applyProtection="1">
      <alignment vertical="center"/>
      <protection hidden="1"/>
    </xf>
    <xf numFmtId="0" fontId="27" fillId="6" borderId="0" xfId="0" applyFont="1" applyFill="1" applyAlignment="1" applyProtection="1">
      <alignment vertical="center"/>
      <protection hidden="1"/>
    </xf>
    <xf numFmtId="0" fontId="26" fillId="6" borderId="0" xfId="0" applyFont="1" applyFill="1" applyAlignment="1" applyProtection="1">
      <alignment vertical="center" wrapText="1"/>
      <protection hidden="1"/>
    </xf>
    <xf numFmtId="0" fontId="6" fillId="6" borderId="0" xfId="0" applyFont="1" applyFill="1" applyAlignment="1" applyProtection="1">
      <alignment vertical="center" wrapText="1"/>
      <protection hidden="1"/>
    </xf>
    <xf numFmtId="0" fontId="26" fillId="6" borderId="0" xfId="0" applyFont="1" applyFill="1" applyAlignment="1" applyProtection="1">
      <alignment horizontal="left" vertical="center"/>
      <protection hidden="1"/>
    </xf>
    <xf numFmtId="43" fontId="26" fillId="6" borderId="0" xfId="1" applyFont="1" applyFill="1" applyBorder="1" applyAlignment="1" applyProtection="1">
      <alignment horizontal="center" vertical="center"/>
    </xf>
    <xf numFmtId="43" fontId="6" fillId="6" borderId="0" xfId="1" applyFont="1" applyFill="1" applyBorder="1" applyAlignment="1" applyProtection="1">
      <alignment horizontal="center" vertical="center"/>
    </xf>
    <xf numFmtId="0" fontId="6" fillId="6" borderId="0" xfId="0" applyFont="1" applyFill="1" applyAlignment="1" applyProtection="1">
      <alignment horizontal="right" vertical="center" wrapText="1"/>
      <protection hidden="1"/>
    </xf>
    <xf numFmtId="0" fontId="26" fillId="6" borderId="0" xfId="0" applyFont="1" applyFill="1" applyAlignment="1" applyProtection="1">
      <alignment horizontal="right" vertical="center"/>
      <protection hidden="1"/>
    </xf>
    <xf numFmtId="0" fontId="6" fillId="8" borderId="0" xfId="0" applyFont="1" applyFill="1" applyAlignment="1" applyProtection="1">
      <alignment horizontal="left"/>
      <protection hidden="1"/>
    </xf>
    <xf numFmtId="0" fontId="6" fillId="8" borderId="0" xfId="0" applyFont="1" applyFill="1" applyAlignment="1" applyProtection="1">
      <alignment wrapText="1"/>
      <protection hidden="1"/>
    </xf>
    <xf numFmtId="0" fontId="6" fillId="8" borderId="0" xfId="0" applyFont="1" applyFill="1" applyAlignment="1" applyProtection="1">
      <alignment horizontal="center"/>
      <protection hidden="1"/>
    </xf>
    <xf numFmtId="0" fontId="6" fillId="10" borderId="0" xfId="0" applyFont="1" applyFill="1" applyAlignment="1" applyProtection="1">
      <alignment horizontal="left"/>
      <protection hidden="1"/>
    </xf>
    <xf numFmtId="0" fontId="6" fillId="10" borderId="0" xfId="0" applyFont="1" applyFill="1" applyAlignment="1" applyProtection="1">
      <alignment wrapText="1"/>
      <protection hidden="1"/>
    </xf>
    <xf numFmtId="0" fontId="6" fillId="10" borderId="0" xfId="0" applyFont="1" applyFill="1" applyAlignment="1" applyProtection="1">
      <alignment horizontal="center"/>
      <protection hidden="1"/>
    </xf>
    <xf numFmtId="0" fontId="6" fillId="10" borderId="0" xfId="0" applyFont="1" applyFill="1" applyProtection="1">
      <protection hidden="1"/>
    </xf>
    <xf numFmtId="0" fontId="17" fillId="10" borderId="0" xfId="0" applyFont="1" applyFill="1" applyProtection="1">
      <protection hidden="1"/>
    </xf>
    <xf numFmtId="0" fontId="24" fillId="10" borderId="0" xfId="0" applyFont="1" applyFill="1" applyProtection="1">
      <protection hidden="1"/>
    </xf>
    <xf numFmtId="0" fontId="26" fillId="8" borderId="0" xfId="0" applyFont="1" applyFill="1" applyAlignment="1" applyProtection="1">
      <alignment horizontal="left"/>
      <protection hidden="1"/>
    </xf>
    <xf numFmtId="0" fontId="31" fillId="8" borderId="0" xfId="0" applyFont="1" applyFill="1" applyProtection="1">
      <protection hidden="1"/>
    </xf>
    <xf numFmtId="0" fontId="14" fillId="6" borderId="0" xfId="0" applyFont="1" applyFill="1" applyAlignment="1" applyProtection="1">
      <alignment horizontal="left"/>
      <protection hidden="1"/>
    </xf>
    <xf numFmtId="0" fontId="26" fillId="6" borderId="0" xfId="0" applyFont="1" applyFill="1" applyAlignment="1" applyProtection="1">
      <alignment horizontal="left"/>
      <protection hidden="1"/>
    </xf>
    <xf numFmtId="0" fontId="31" fillId="6" borderId="0" xfId="0" applyFont="1" applyFill="1" applyProtection="1">
      <protection hidden="1"/>
    </xf>
    <xf numFmtId="43" fontId="31" fillId="6" borderId="0" xfId="0" applyNumberFormat="1" applyFont="1" applyFill="1" applyProtection="1">
      <protection hidden="1"/>
    </xf>
    <xf numFmtId="2" fontId="36" fillId="8" borderId="0" xfId="1" applyNumberFormat="1" applyFont="1" applyFill="1" applyBorder="1" applyAlignment="1" applyProtection="1">
      <alignment horizontal="center" vertical="center"/>
      <protection hidden="1"/>
    </xf>
    <xf numFmtId="0" fontId="28" fillId="6" borderId="0" xfId="0" applyFont="1" applyFill="1" applyProtection="1">
      <protection hidden="1"/>
    </xf>
    <xf numFmtId="0" fontId="0" fillId="6" borderId="0" xfId="0" applyFill="1" applyProtection="1">
      <protection hidden="1"/>
    </xf>
    <xf numFmtId="0" fontId="38" fillId="6" borderId="0" xfId="0" applyFont="1" applyFill="1" applyProtection="1">
      <protection hidden="1"/>
    </xf>
    <xf numFmtId="0" fontId="6" fillId="6" borderId="0" xfId="0" applyFont="1" applyFill="1" applyBorder="1" applyProtection="1">
      <protection hidden="1"/>
    </xf>
    <xf numFmtId="43" fontId="31" fillId="6" borderId="0" xfId="0" applyNumberFormat="1" applyFont="1" applyFill="1" applyBorder="1" applyProtection="1">
      <protection hidden="1"/>
    </xf>
    <xf numFmtId="0" fontId="18" fillId="6" borderId="0" xfId="0" applyFont="1" applyFill="1" applyBorder="1" applyProtection="1">
      <protection hidden="1"/>
    </xf>
    <xf numFmtId="1" fontId="26" fillId="6" borderId="0" xfId="0" applyNumberFormat="1" applyFont="1" applyFill="1" applyBorder="1" applyProtection="1">
      <protection hidden="1"/>
    </xf>
    <xf numFmtId="0" fontId="0" fillId="6" borderId="0" xfId="0" applyFill="1" applyBorder="1" applyProtection="1">
      <protection hidden="1"/>
    </xf>
    <xf numFmtId="0" fontId="37" fillId="6" borderId="0" xfId="0" applyFont="1" applyFill="1" applyBorder="1" applyProtection="1">
      <protection hidden="1"/>
    </xf>
    <xf numFmtId="0" fontId="38" fillId="6" borderId="0" xfId="0" applyFont="1" applyFill="1" applyBorder="1" applyProtection="1">
      <protection hidden="1"/>
    </xf>
    <xf numFmtId="0" fontId="5" fillId="2" borderId="0" xfId="2" applyBorder="1" applyAlignment="1">
      <alignment horizontal="left" vertical="center"/>
    </xf>
    <xf numFmtId="0" fontId="5" fillId="2" borderId="0" xfId="2" applyBorder="1" applyAlignment="1" applyProtection="1">
      <protection hidden="1"/>
    </xf>
    <xf numFmtId="0" fontId="5" fillId="4" borderId="0" xfId="4" applyBorder="1" applyAlignment="1">
      <alignment horizontal="left" vertical="center"/>
    </xf>
    <xf numFmtId="0" fontId="5" fillId="4" borderId="0" xfId="4" applyAlignment="1" applyProtection="1">
      <protection hidden="1"/>
    </xf>
    <xf numFmtId="0" fontId="5" fillId="4" borderId="0" xfId="4" applyBorder="1" applyAlignment="1" applyProtection="1">
      <protection hidden="1"/>
    </xf>
    <xf numFmtId="0" fontId="5" fillId="6" borderId="0" xfId="2" applyFill="1" applyBorder="1" applyAlignment="1">
      <alignment horizontal="left" vertical="center"/>
    </xf>
    <xf numFmtId="0" fontId="5" fillId="6" borderId="0" xfId="2" applyFill="1" applyAlignment="1" applyProtection="1">
      <protection hidden="1"/>
    </xf>
    <xf numFmtId="0" fontId="5" fillId="6" borderId="0" xfId="2" applyFill="1" applyBorder="1" applyAlignment="1" applyProtection="1">
      <protection hidden="1"/>
    </xf>
    <xf numFmtId="0" fontId="41" fillId="6" borderId="0" xfId="0" applyFont="1" applyFill="1" applyProtection="1">
      <protection hidden="1"/>
    </xf>
    <xf numFmtId="0" fontId="5" fillId="5" borderId="0" xfId="5" applyBorder="1" applyAlignment="1">
      <alignment horizontal="left" vertical="center"/>
    </xf>
    <xf numFmtId="0" fontId="5" fillId="5" borderId="0" xfId="5" applyAlignment="1" applyProtection="1">
      <protection hidden="1"/>
    </xf>
    <xf numFmtId="0" fontId="5" fillId="5" borderId="0" xfId="5" applyBorder="1" applyAlignment="1" applyProtection="1">
      <protection hidden="1"/>
    </xf>
    <xf numFmtId="0" fontId="6" fillId="0" borderId="0" xfId="6" applyFont="1" applyProtection="1">
      <protection hidden="1"/>
    </xf>
    <xf numFmtId="0" fontId="42" fillId="0" borderId="0" xfId="6" applyFont="1"/>
    <xf numFmtId="0" fontId="29" fillId="0" borderId="0" xfId="6" applyFont="1" applyProtection="1">
      <protection hidden="1"/>
    </xf>
    <xf numFmtId="0" fontId="6" fillId="0" borderId="11" xfId="6" applyFont="1" applyBorder="1" applyProtection="1">
      <protection hidden="1"/>
    </xf>
    <xf numFmtId="0" fontId="5" fillId="3" borderId="0" xfId="3" applyBorder="1" applyAlignment="1">
      <alignment horizontal="left" vertical="center"/>
    </xf>
    <xf numFmtId="0" fontId="5" fillId="3" borderId="0" xfId="3" applyAlignment="1" applyProtection="1">
      <protection hidden="1"/>
    </xf>
    <xf numFmtId="0" fontId="5" fillId="3" borderId="0" xfId="3" applyBorder="1" applyAlignment="1" applyProtection="1">
      <protection hidden="1"/>
    </xf>
    <xf numFmtId="0" fontId="0" fillId="9" borderId="0" xfId="0" applyFill="1" applyProtection="1">
      <protection hidden="1"/>
    </xf>
    <xf numFmtId="0" fontId="0" fillId="9" borderId="0" xfId="0" applyFill="1" applyBorder="1" applyProtection="1">
      <protection hidden="1"/>
    </xf>
    <xf numFmtId="0" fontId="0" fillId="9" borderId="0" xfId="0" applyFill="1" applyAlignment="1" applyProtection="1">
      <protection hidden="1"/>
    </xf>
    <xf numFmtId="0" fontId="23" fillId="6" borderId="0" xfId="0" applyFont="1" applyFill="1" applyAlignment="1" applyProtection="1">
      <alignment horizontal="left" vertical="center"/>
      <protection hidden="1"/>
    </xf>
    <xf numFmtId="0" fontId="44" fillId="6" borderId="0" xfId="0" applyFont="1" applyFill="1" applyBorder="1" applyAlignment="1" applyProtection="1">
      <alignment horizontal="center" vertical="center" wrapText="1"/>
      <protection hidden="1"/>
    </xf>
    <xf numFmtId="0" fontId="6" fillId="6" borderId="0" xfId="0" applyFont="1" applyFill="1" applyBorder="1" applyAlignment="1" applyProtection="1">
      <alignment horizontal="right" vertical="center"/>
      <protection hidden="1"/>
    </xf>
    <xf numFmtId="0" fontId="6" fillId="6" borderId="0" xfId="0" applyFont="1" applyFill="1" applyAlignment="1" applyProtection="1">
      <alignment wrapText="1"/>
      <protection hidden="1"/>
    </xf>
    <xf numFmtId="1" fontId="26" fillId="6" borderId="0" xfId="0" applyNumberFormat="1" applyFont="1" applyFill="1" applyProtection="1">
      <protection hidden="1"/>
    </xf>
    <xf numFmtId="0" fontId="45" fillId="8" borderId="0" xfId="0" applyFont="1" applyFill="1" applyProtection="1">
      <protection hidden="1"/>
    </xf>
    <xf numFmtId="49" fontId="45" fillId="6" borderId="0" xfId="0" applyNumberFormat="1" applyFont="1" applyFill="1" applyAlignment="1" applyProtection="1">
      <alignment horizontal="center"/>
      <protection hidden="1"/>
    </xf>
    <xf numFmtId="2" fontId="45" fillId="6" borderId="0" xfId="0" applyNumberFormat="1" applyFont="1" applyFill="1" applyProtection="1">
      <protection hidden="1"/>
    </xf>
    <xf numFmtId="0" fontId="45" fillId="6" borderId="0" xfId="0" applyFont="1" applyFill="1" applyProtection="1">
      <protection hidden="1"/>
    </xf>
    <xf numFmtId="0" fontId="6" fillId="6" borderId="0" xfId="0" applyFont="1" applyFill="1" applyAlignment="1" applyProtection="1">
      <alignment horizontal="right" vertical="center"/>
      <protection hidden="1"/>
    </xf>
    <xf numFmtId="0" fontId="18" fillId="13" borderId="0" xfId="0" applyFont="1" applyFill="1" applyBorder="1" applyProtection="1">
      <protection hidden="1"/>
    </xf>
    <xf numFmtId="164" fontId="32" fillId="14" borderId="0" xfId="1" applyNumberFormat="1" applyFont="1" applyFill="1" applyBorder="1" applyAlignment="1" applyProtection="1">
      <alignment vertical="center"/>
      <protection hidden="1"/>
    </xf>
    <xf numFmtId="0" fontId="26" fillId="14" borderId="0" xfId="0" applyFont="1" applyFill="1" applyAlignment="1" applyProtection="1">
      <alignment horizontal="left"/>
      <protection hidden="1"/>
    </xf>
    <xf numFmtId="0" fontId="6" fillId="13" borderId="0" xfId="0" applyFont="1" applyFill="1" applyBorder="1" applyProtection="1">
      <protection hidden="1"/>
    </xf>
    <xf numFmtId="0" fontId="18" fillId="13" borderId="14" xfId="0" applyFont="1" applyFill="1" applyBorder="1" applyProtection="1">
      <protection hidden="1"/>
    </xf>
    <xf numFmtId="0" fontId="6" fillId="13" borderId="0" xfId="0" applyFont="1" applyFill="1" applyBorder="1" applyAlignment="1" applyProtection="1">
      <alignment vertical="center"/>
      <protection hidden="1"/>
    </xf>
    <xf numFmtId="0" fontId="14" fillId="13" borderId="16" xfId="0" applyFont="1" applyFill="1" applyBorder="1" applyAlignment="1" applyProtection="1">
      <alignment horizontal="left" vertical="center"/>
      <protection hidden="1"/>
    </xf>
    <xf numFmtId="0" fontId="44" fillId="13" borderId="16" xfId="0" applyFont="1" applyFill="1" applyBorder="1" applyAlignment="1" applyProtection="1">
      <alignment horizontal="center" vertical="center" wrapText="1"/>
      <protection hidden="1"/>
    </xf>
    <xf numFmtId="0" fontId="6" fillId="13" borderId="0" xfId="0" applyFont="1" applyFill="1" applyBorder="1" applyAlignment="1" applyProtection="1">
      <alignment horizontal="right" vertical="center"/>
      <protection hidden="1"/>
    </xf>
    <xf numFmtId="0" fontId="18" fillId="13" borderId="20" xfId="0" applyFont="1" applyFill="1" applyBorder="1" applyProtection="1">
      <protection hidden="1"/>
    </xf>
    <xf numFmtId="0" fontId="6" fillId="13" borderId="14" xfId="0" applyFont="1" applyFill="1" applyBorder="1" applyProtection="1">
      <protection hidden="1"/>
    </xf>
    <xf numFmtId="0" fontId="6" fillId="13" borderId="15" xfId="0" applyFont="1" applyFill="1" applyBorder="1" applyAlignment="1" applyProtection="1">
      <alignment vertical="center"/>
      <protection hidden="1"/>
    </xf>
    <xf numFmtId="0" fontId="34" fillId="13" borderId="0" xfId="0" applyFont="1" applyFill="1" applyBorder="1" applyAlignment="1">
      <alignment vertical="center"/>
    </xf>
    <xf numFmtId="0" fontId="6" fillId="13" borderId="17" xfId="0" applyFont="1" applyFill="1" applyBorder="1" applyAlignment="1" applyProtection="1">
      <alignment vertical="center"/>
      <protection hidden="1"/>
    </xf>
    <xf numFmtId="0" fontId="35" fillId="13" borderId="17" xfId="0" applyFont="1" applyFill="1" applyBorder="1" applyAlignment="1" applyProtection="1">
      <alignment vertical="center"/>
      <protection hidden="1"/>
    </xf>
    <xf numFmtId="0" fontId="6" fillId="13" borderId="17" xfId="0" applyFont="1" applyFill="1" applyBorder="1" applyProtection="1">
      <protection hidden="1"/>
    </xf>
    <xf numFmtId="0" fontId="36" fillId="13" borderId="0" xfId="0" applyFont="1" applyFill="1" applyBorder="1" applyAlignment="1">
      <alignment horizontal="center" vertical="center"/>
    </xf>
    <xf numFmtId="0" fontId="34" fillId="13" borderId="20" xfId="0" applyFont="1" applyFill="1" applyBorder="1" applyAlignment="1">
      <alignment vertical="center"/>
    </xf>
    <xf numFmtId="0" fontId="6" fillId="13" borderId="21" xfId="0" applyFont="1" applyFill="1" applyBorder="1" applyAlignment="1" applyProtection="1">
      <alignment vertical="center"/>
      <protection hidden="1"/>
    </xf>
    <xf numFmtId="0" fontId="26" fillId="13" borderId="1" xfId="0" applyFont="1" applyFill="1" applyBorder="1" applyAlignment="1" applyProtection="1">
      <alignment vertical="center"/>
      <protection hidden="1"/>
    </xf>
    <xf numFmtId="0" fontId="26" fillId="13" borderId="2" xfId="0" applyFont="1" applyFill="1" applyBorder="1" applyAlignment="1" applyProtection="1">
      <alignment vertical="center"/>
      <protection hidden="1"/>
    </xf>
    <xf numFmtId="0" fontId="26" fillId="13" borderId="3" xfId="0" applyFont="1" applyFill="1" applyBorder="1" applyAlignment="1" applyProtection="1">
      <alignment vertical="center"/>
      <protection hidden="1"/>
    </xf>
    <xf numFmtId="0" fontId="26" fillId="13" borderId="6" xfId="0" applyFont="1" applyFill="1" applyBorder="1" applyAlignment="1" applyProtection="1">
      <alignment vertical="center"/>
      <protection hidden="1"/>
    </xf>
    <xf numFmtId="0" fontId="26" fillId="13" borderId="10" xfId="0" applyFont="1" applyFill="1" applyBorder="1" applyAlignment="1" applyProtection="1">
      <alignment vertical="center"/>
      <protection hidden="1"/>
    </xf>
    <xf numFmtId="0" fontId="26" fillId="13" borderId="2" xfId="0" applyFont="1" applyFill="1" applyBorder="1" applyAlignment="1" applyProtection="1">
      <alignment vertical="center" wrapText="1"/>
      <protection hidden="1"/>
    </xf>
    <xf numFmtId="0" fontId="26" fillId="13" borderId="3" xfId="0" applyFont="1" applyFill="1" applyBorder="1" applyAlignment="1" applyProtection="1">
      <alignment horizontal="right" vertical="center"/>
      <protection hidden="1"/>
    </xf>
    <xf numFmtId="9" fontId="29" fillId="13" borderId="6" xfId="0" applyNumberFormat="1" applyFont="1" applyFill="1" applyBorder="1" applyAlignment="1" applyProtection="1">
      <alignment horizontal="left" vertical="center"/>
      <protection hidden="1"/>
    </xf>
    <xf numFmtId="0" fontId="26" fillId="13" borderId="0" xfId="0" applyFont="1" applyFill="1" applyAlignment="1" applyProtection="1">
      <alignment horizontal="right" vertical="center"/>
      <protection hidden="1"/>
    </xf>
    <xf numFmtId="0" fontId="26" fillId="13" borderId="7" xfId="0" applyFont="1" applyFill="1" applyBorder="1" applyAlignment="1" applyProtection="1">
      <alignment horizontal="right" vertical="center"/>
      <protection hidden="1"/>
    </xf>
    <xf numFmtId="0" fontId="26" fillId="13" borderId="8" xfId="0" applyFont="1" applyFill="1" applyBorder="1" applyAlignment="1" applyProtection="1">
      <alignment horizontal="right" vertical="center"/>
      <protection hidden="1"/>
    </xf>
    <xf numFmtId="0" fontId="26" fillId="13" borderId="9" xfId="0" applyFont="1" applyFill="1" applyBorder="1" applyAlignment="1" applyProtection="1">
      <alignment horizontal="right" vertical="center"/>
      <protection hidden="1"/>
    </xf>
    <xf numFmtId="0" fontId="23" fillId="7" borderId="24" xfId="0" applyFont="1" applyFill="1" applyBorder="1" applyProtection="1">
      <protection hidden="1"/>
    </xf>
    <xf numFmtId="0" fontId="14" fillId="7" borderId="24" xfId="0" applyFont="1" applyFill="1" applyBorder="1" applyProtection="1">
      <protection hidden="1"/>
    </xf>
    <xf numFmtId="0" fontId="6" fillId="7" borderId="24" xfId="0" applyFont="1" applyFill="1" applyBorder="1" applyProtection="1">
      <protection hidden="1"/>
    </xf>
    <xf numFmtId="0" fontId="23" fillId="7" borderId="0" xfId="0" applyFont="1" applyFill="1" applyProtection="1">
      <protection hidden="1"/>
    </xf>
    <xf numFmtId="0" fontId="14" fillId="7" borderId="0" xfId="0" applyFont="1" applyFill="1" applyProtection="1">
      <protection hidden="1"/>
    </xf>
    <xf numFmtId="0" fontId="48" fillId="13" borderId="23" xfId="0" applyFont="1" applyFill="1" applyBorder="1" applyAlignment="1" applyProtection="1">
      <alignment horizontal="center"/>
      <protection hidden="1"/>
    </xf>
    <xf numFmtId="0" fontId="6" fillId="13" borderId="0" xfId="0" applyFont="1" applyFill="1" applyProtection="1">
      <protection hidden="1"/>
    </xf>
    <xf numFmtId="0" fontId="18" fillId="13" borderId="25" xfId="0" applyFont="1" applyFill="1" applyBorder="1" applyProtection="1">
      <protection hidden="1"/>
    </xf>
    <xf numFmtId="0" fontId="18" fillId="13" borderId="26" xfId="0" applyFont="1" applyFill="1" applyBorder="1" applyProtection="1">
      <protection hidden="1"/>
    </xf>
    <xf numFmtId="0" fontId="6" fillId="0" borderId="11" xfId="6" applyFont="1" applyFill="1" applyBorder="1" applyProtection="1">
      <protection hidden="1"/>
    </xf>
    <xf numFmtId="0" fontId="48" fillId="14" borderId="29" xfId="0" applyFont="1" applyFill="1" applyBorder="1" applyAlignment="1" applyProtection="1">
      <alignment horizontal="center"/>
      <protection hidden="1"/>
    </xf>
    <xf numFmtId="0" fontId="26" fillId="13" borderId="0" xfId="0" applyFont="1" applyFill="1" applyBorder="1" applyAlignment="1" applyProtection="1">
      <alignment horizontal="right" vertical="center"/>
      <protection hidden="1"/>
    </xf>
    <xf numFmtId="0" fontId="26" fillId="13" borderId="30" xfId="0" applyFont="1" applyFill="1" applyBorder="1" applyAlignment="1" applyProtection="1">
      <alignment horizontal="right" vertical="center"/>
      <protection hidden="1"/>
    </xf>
    <xf numFmtId="0" fontId="26" fillId="13" borderId="28" xfId="0" applyFont="1" applyFill="1" applyBorder="1" applyAlignment="1" applyProtection="1">
      <alignment horizontal="right" vertical="center"/>
      <protection hidden="1"/>
    </xf>
    <xf numFmtId="0" fontId="18" fillId="14" borderId="25" xfId="0" applyFont="1" applyFill="1" applyBorder="1" applyProtection="1">
      <protection hidden="1"/>
    </xf>
    <xf numFmtId="0" fontId="18" fillId="14" borderId="26" xfId="0" applyFont="1" applyFill="1" applyBorder="1" applyProtection="1">
      <protection hidden="1"/>
    </xf>
    <xf numFmtId="0" fontId="49" fillId="13" borderId="0" xfId="0" applyFont="1" applyFill="1" applyBorder="1" applyAlignment="1" applyProtection="1">
      <alignment vertical="center"/>
      <protection hidden="1"/>
    </xf>
    <xf numFmtId="0" fontId="49" fillId="13" borderId="20" xfId="0" applyFont="1" applyFill="1" applyBorder="1" applyAlignment="1" applyProtection="1">
      <alignment vertical="center"/>
      <protection hidden="1"/>
    </xf>
    <xf numFmtId="0" fontId="34" fillId="8" borderId="0" xfId="0" applyFont="1" applyFill="1" applyBorder="1" applyAlignment="1">
      <alignment vertical="center"/>
    </xf>
    <xf numFmtId="0" fontId="0" fillId="9" borderId="0" xfId="0" applyFill="1" applyBorder="1" applyAlignment="1" applyProtection="1">
      <protection hidden="1"/>
    </xf>
    <xf numFmtId="0" fontId="36" fillId="8" borderId="0" xfId="0" applyFont="1" applyFill="1" applyBorder="1" applyAlignment="1">
      <alignment horizontal="center" vertical="center"/>
    </xf>
    <xf numFmtId="0" fontId="28" fillId="6" borderId="0" xfId="0" applyFont="1" applyFill="1" applyBorder="1" applyProtection="1">
      <protection hidden="1"/>
    </xf>
    <xf numFmtId="0" fontId="43" fillId="9" borderId="0" xfId="0" applyFont="1" applyFill="1" applyBorder="1" applyAlignment="1" applyProtection="1">
      <alignment horizontal="left" vertical="center"/>
      <protection hidden="1"/>
    </xf>
    <xf numFmtId="2" fontId="26" fillId="13" borderId="26" xfId="1" applyNumberFormat="1" applyFont="1" applyFill="1" applyBorder="1" applyAlignment="1" applyProtection="1">
      <alignment horizontal="center" vertical="center"/>
      <protection hidden="1"/>
    </xf>
    <xf numFmtId="164" fontId="26" fillId="13" borderId="26" xfId="1" applyNumberFormat="1" applyFont="1" applyFill="1" applyBorder="1" applyAlignment="1" applyProtection="1">
      <alignment vertical="center"/>
      <protection hidden="1"/>
    </xf>
    <xf numFmtId="0" fontId="12" fillId="7" borderId="30" xfId="0" applyFont="1" applyFill="1" applyBorder="1" applyAlignment="1" applyProtection="1">
      <alignment horizontal="left"/>
      <protection hidden="1"/>
    </xf>
    <xf numFmtId="0" fontId="6" fillId="7" borderId="24" xfId="0" applyFont="1" applyFill="1" applyBorder="1"/>
    <xf numFmtId="0" fontId="12" fillId="7" borderId="24" xfId="0" applyFont="1" applyFill="1" applyBorder="1" applyAlignment="1" applyProtection="1">
      <alignment horizontal="left"/>
      <protection hidden="1"/>
    </xf>
    <xf numFmtId="17" fontId="13" fillId="7" borderId="24" xfId="0" applyNumberFormat="1" applyFont="1" applyFill="1" applyBorder="1" applyAlignment="1" applyProtection="1">
      <alignment horizontal="left"/>
      <protection hidden="1"/>
    </xf>
    <xf numFmtId="0" fontId="15" fillId="7" borderId="28" xfId="0" applyFont="1" applyFill="1" applyBorder="1" applyAlignment="1">
      <alignment vertical="center"/>
    </xf>
    <xf numFmtId="0" fontId="51" fillId="7" borderId="24" xfId="0" applyFont="1" applyFill="1" applyBorder="1" applyAlignment="1" applyProtection="1">
      <alignment horizontal="left"/>
      <protection hidden="1"/>
    </xf>
    <xf numFmtId="2" fontId="52" fillId="13" borderId="20" xfId="0" applyNumberFormat="1" applyFont="1" applyFill="1" applyBorder="1" applyProtection="1">
      <protection hidden="1"/>
    </xf>
    <xf numFmtId="0" fontId="53" fillId="6" borderId="0" xfId="0" applyFont="1" applyFill="1" applyAlignment="1" applyProtection="1">
      <alignment horizontal="left" vertical="center"/>
      <protection hidden="1"/>
    </xf>
    <xf numFmtId="0" fontId="26" fillId="0" borderId="0" xfId="6" applyFont="1" applyAlignment="1" applyProtection="1">
      <alignment vertical="center"/>
      <protection hidden="1"/>
    </xf>
    <xf numFmtId="0" fontId="26" fillId="13" borderId="0" xfId="0" applyFont="1" applyFill="1" applyBorder="1" applyAlignment="1" applyProtection="1">
      <alignment vertical="center"/>
      <protection hidden="1"/>
    </xf>
    <xf numFmtId="0" fontId="26" fillId="13" borderId="7" xfId="0" applyFont="1" applyFill="1" applyBorder="1" applyAlignment="1" applyProtection="1">
      <alignment vertical="center"/>
      <protection hidden="1"/>
    </xf>
    <xf numFmtId="0" fontId="23" fillId="6" borderId="0" xfId="0" applyFont="1" applyFill="1" applyProtection="1">
      <protection hidden="1"/>
    </xf>
    <xf numFmtId="0" fontId="40" fillId="6" borderId="0" xfId="0" applyFont="1" applyFill="1" applyProtection="1">
      <protection hidden="1"/>
    </xf>
    <xf numFmtId="0" fontId="5" fillId="2" borderId="0" xfId="2" applyAlignment="1" applyProtection="1">
      <protection hidden="1"/>
    </xf>
    <xf numFmtId="0" fontId="37" fillId="6" borderId="0" xfId="0" applyFont="1" applyFill="1" applyAlignment="1" applyProtection="1">
      <alignment horizontal="right"/>
      <protection hidden="1"/>
    </xf>
    <xf numFmtId="0" fontId="37" fillId="6" borderId="0" xfId="0" applyFont="1" applyFill="1" applyProtection="1">
      <protection hidden="1"/>
    </xf>
    <xf numFmtId="0" fontId="55" fillId="0" borderId="11" xfId="13" applyFont="1" applyBorder="1" applyAlignment="1">
      <alignment vertical="center"/>
    </xf>
    <xf numFmtId="0" fontId="54" fillId="0" borderId="11" xfId="13" applyFont="1" applyBorder="1" applyAlignment="1">
      <alignment vertical="center"/>
    </xf>
    <xf numFmtId="0" fontId="55" fillId="0" borderId="11" xfId="13" applyFont="1" applyBorder="1" applyAlignment="1">
      <alignment vertical="center" wrapText="1"/>
    </xf>
    <xf numFmtId="0" fontId="54" fillId="0" borderId="0" xfId="0" applyFont="1" applyAlignment="1">
      <alignment vertical="center"/>
    </xf>
    <xf numFmtId="0" fontId="56" fillId="13" borderId="0" xfId="0" applyFont="1" applyFill="1" applyProtection="1">
      <protection hidden="1"/>
    </xf>
    <xf numFmtId="0" fontId="56" fillId="14" borderId="0" xfId="0" applyFont="1" applyFill="1" applyProtection="1">
      <protection hidden="1"/>
    </xf>
    <xf numFmtId="0" fontId="27" fillId="13" borderId="26" xfId="0" applyFont="1" applyFill="1" applyBorder="1" applyAlignment="1" applyProtection="1">
      <alignment vertical="center"/>
      <protection hidden="1"/>
    </xf>
    <xf numFmtId="0" fontId="57" fillId="14" borderId="26" xfId="0" applyFont="1" applyFill="1" applyBorder="1" applyProtection="1">
      <protection hidden="1"/>
    </xf>
    <xf numFmtId="2" fontId="37" fillId="6" borderId="0" xfId="0" applyNumberFormat="1" applyFont="1" applyFill="1" applyAlignment="1" applyProtection="1">
      <alignment horizontal="right"/>
      <protection hidden="1"/>
    </xf>
    <xf numFmtId="0" fontId="57" fillId="6" borderId="0" xfId="0" applyFont="1" applyFill="1" applyAlignment="1" applyProtection="1">
      <alignment vertical="center"/>
      <protection hidden="1"/>
    </xf>
    <xf numFmtId="43" fontId="57" fillId="6" borderId="0" xfId="0" applyNumberFormat="1" applyFont="1" applyFill="1" applyAlignment="1" applyProtection="1">
      <alignment vertical="center"/>
      <protection hidden="1"/>
    </xf>
    <xf numFmtId="0" fontId="54" fillId="0" borderId="11" xfId="0" applyFont="1" applyFill="1" applyBorder="1" applyAlignment="1">
      <alignment vertical="center"/>
    </xf>
    <xf numFmtId="0" fontId="54" fillId="0" borderId="11" xfId="0" applyFont="1" applyBorder="1" applyAlignment="1">
      <alignment vertical="center"/>
    </xf>
    <xf numFmtId="0" fontId="54" fillId="0" borderId="11" xfId="13" applyFont="1" applyFill="1" applyBorder="1" applyAlignment="1">
      <alignment vertical="center"/>
    </xf>
    <xf numFmtId="165" fontId="37" fillId="6" borderId="0" xfId="0" applyNumberFormat="1" applyFont="1" applyFill="1" applyAlignment="1" applyProtection="1">
      <alignment horizontal="right"/>
      <protection hidden="1"/>
    </xf>
    <xf numFmtId="0" fontId="42" fillId="0" borderId="0" xfId="6" applyFont="1" applyFill="1"/>
    <xf numFmtId="43" fontId="37" fillId="6" borderId="0" xfId="0" applyNumberFormat="1" applyFont="1" applyFill="1" applyAlignment="1" applyProtection="1">
      <alignment horizontal="right"/>
      <protection hidden="1"/>
    </xf>
    <xf numFmtId="166" fontId="37" fillId="6" borderId="0" xfId="0" applyNumberFormat="1" applyFont="1" applyFill="1" applyAlignment="1" applyProtection="1">
      <alignment horizontal="right"/>
      <protection hidden="1"/>
    </xf>
    <xf numFmtId="0" fontId="26" fillId="13" borderId="8" xfId="0" applyFont="1" applyFill="1" applyBorder="1" applyAlignment="1" applyProtection="1">
      <alignment vertical="center"/>
      <protection hidden="1"/>
    </xf>
    <xf numFmtId="0" fontId="26" fillId="13" borderId="9" xfId="0" applyFont="1" applyFill="1" applyBorder="1" applyAlignment="1" applyProtection="1">
      <alignment vertical="center"/>
      <protection hidden="1"/>
    </xf>
    <xf numFmtId="0" fontId="59" fillId="0" borderId="11" xfId="15" quotePrefix="1" applyFont="1" applyBorder="1"/>
    <xf numFmtId="0" fontId="59" fillId="0" borderId="0" xfId="15" applyFont="1"/>
    <xf numFmtId="0" fontId="59" fillId="0" borderId="0" xfId="15" quotePrefix="1" applyFont="1"/>
    <xf numFmtId="0" fontId="5" fillId="4" borderId="0" xfId="4" quotePrefix="1" applyBorder="1" applyAlignment="1">
      <alignment horizontal="left" vertical="center"/>
    </xf>
    <xf numFmtId="167" fontId="37" fillId="6" borderId="0" xfId="0" applyNumberFormat="1" applyFont="1" applyFill="1" applyAlignment="1" applyProtection="1">
      <alignment horizontal="right"/>
      <protection hidden="1"/>
    </xf>
    <xf numFmtId="0" fontId="54" fillId="4" borderId="0" xfId="4" quotePrefix="1" applyFont="1" applyAlignment="1" applyProtection="1">
      <protection hidden="1"/>
    </xf>
    <xf numFmtId="0" fontId="10" fillId="7" borderId="0" xfId="0" applyFont="1" applyFill="1" applyAlignment="1" applyProtection="1">
      <alignment vertical="top" wrapText="1"/>
      <protection hidden="1"/>
    </xf>
    <xf numFmtId="0" fontId="12" fillId="6" borderId="0" xfId="0" applyFont="1" applyFill="1" applyAlignment="1" applyProtection="1">
      <alignment horizontal="left"/>
      <protection hidden="1"/>
    </xf>
    <xf numFmtId="0" fontId="13" fillId="6" borderId="0" xfId="0" applyFont="1" applyFill="1" applyAlignment="1" applyProtection="1">
      <alignment horizontal="left"/>
      <protection hidden="1"/>
    </xf>
    <xf numFmtId="17" fontId="13" fillId="6" borderId="0" xfId="0" applyNumberFormat="1" applyFont="1" applyFill="1" applyAlignment="1" applyProtection="1">
      <alignment horizontal="left"/>
      <protection hidden="1"/>
    </xf>
    <xf numFmtId="0" fontId="14" fillId="6" borderId="0" xfId="0" applyFont="1" applyFill="1" applyProtection="1">
      <protection hidden="1"/>
    </xf>
    <xf numFmtId="0" fontId="15" fillId="6" borderId="0" xfId="0" applyFont="1" applyFill="1" applyAlignment="1">
      <alignment vertical="center"/>
    </xf>
    <xf numFmtId="0" fontId="62" fillId="6" borderId="0" xfId="0" applyFont="1" applyFill="1" applyAlignment="1" applyProtection="1">
      <alignment horizontal="left" vertical="top" wrapText="1"/>
      <protection hidden="1"/>
    </xf>
    <xf numFmtId="0" fontId="14" fillId="6" borderId="0" xfId="0" applyFont="1" applyFill="1" applyAlignment="1" applyProtection="1">
      <alignment vertical="center"/>
      <protection hidden="1"/>
    </xf>
    <xf numFmtId="9" fontId="29" fillId="6" borderId="0" xfId="0" applyNumberFormat="1" applyFont="1" applyFill="1" applyAlignment="1" applyProtection="1">
      <alignment horizontal="left" vertical="top"/>
      <protection hidden="1"/>
    </xf>
    <xf numFmtId="0" fontId="63" fillId="6" borderId="0" xfId="0" applyFont="1" applyFill="1" applyAlignment="1" applyProtection="1">
      <alignment horizontal="center" vertical="center"/>
      <protection locked="0"/>
    </xf>
    <xf numFmtId="0" fontId="6" fillId="6" borderId="0" xfId="0" applyFont="1" applyFill="1" applyAlignment="1" applyProtection="1">
      <alignment horizontal="center"/>
      <protection locked="0"/>
    </xf>
    <xf numFmtId="9" fontId="29" fillId="6" borderId="0" xfId="0" applyNumberFormat="1" applyFont="1" applyFill="1" applyAlignment="1" applyProtection="1">
      <alignment horizontal="left"/>
      <protection hidden="1"/>
    </xf>
    <xf numFmtId="0" fontId="17" fillId="6" borderId="0" xfId="0" applyFont="1" applyFill="1" applyProtection="1">
      <protection hidden="1"/>
    </xf>
    <xf numFmtId="0" fontId="26" fillId="6" borderId="1" xfId="0" applyFont="1" applyFill="1" applyBorder="1" applyAlignment="1" applyProtection="1">
      <alignment vertical="center"/>
      <protection hidden="1"/>
    </xf>
    <xf numFmtId="0" fontId="26" fillId="6" borderId="2" xfId="0" applyFont="1" applyFill="1" applyBorder="1" applyAlignment="1" applyProtection="1">
      <alignment vertical="center"/>
      <protection hidden="1"/>
    </xf>
    <xf numFmtId="0" fontId="26" fillId="6" borderId="3" xfId="0" applyFont="1" applyFill="1" applyBorder="1" applyAlignment="1" applyProtection="1">
      <alignment vertical="center"/>
      <protection hidden="1"/>
    </xf>
    <xf numFmtId="0" fontId="26" fillId="6" borderId="6" xfId="0" applyFont="1" applyFill="1" applyBorder="1" applyAlignment="1">
      <alignment vertical="center"/>
    </xf>
    <xf numFmtId="0" fontId="26" fillId="6" borderId="0" xfId="0" applyFont="1" applyFill="1" applyAlignment="1">
      <alignment vertical="center" wrapText="1"/>
    </xf>
    <xf numFmtId="0" fontId="26" fillId="6" borderId="7" xfId="0" applyFont="1" applyFill="1" applyBorder="1" applyAlignment="1">
      <alignment vertical="center" wrapText="1"/>
    </xf>
    <xf numFmtId="0" fontId="6" fillId="6" borderId="0" xfId="0" applyFont="1" applyFill="1" applyAlignment="1">
      <alignment vertical="center" wrapText="1"/>
    </xf>
    <xf numFmtId="0" fontId="26" fillId="6" borderId="0" xfId="0" applyFont="1" applyFill="1" applyAlignment="1">
      <alignment vertical="center"/>
    </xf>
    <xf numFmtId="0" fontId="26" fillId="6" borderId="7" xfId="0" applyFont="1" applyFill="1" applyBorder="1" applyAlignment="1">
      <alignment vertical="center"/>
    </xf>
    <xf numFmtId="0" fontId="6" fillId="6" borderId="0" xfId="0" applyFont="1" applyFill="1" applyAlignment="1">
      <alignment vertical="center"/>
    </xf>
    <xf numFmtId="0" fontId="26" fillId="6" borderId="6" xfId="0" applyFont="1" applyFill="1" applyBorder="1" applyAlignment="1">
      <alignment horizontal="left" vertical="center"/>
    </xf>
    <xf numFmtId="3" fontId="26" fillId="6" borderId="6" xfId="0" applyNumberFormat="1" applyFont="1" applyFill="1" applyBorder="1" applyAlignment="1" applyProtection="1">
      <alignment horizontal="center" vertical="center"/>
      <protection locked="0"/>
    </xf>
    <xf numFmtId="3" fontId="26" fillId="6" borderId="7" xfId="0" applyNumberFormat="1" applyFont="1" applyFill="1" applyBorder="1" applyAlignment="1" applyProtection="1">
      <alignment horizontal="center" vertical="center"/>
      <protection locked="0"/>
    </xf>
    <xf numFmtId="2" fontId="6" fillId="6" borderId="0" xfId="0" applyNumberFormat="1" applyFont="1" applyFill="1" applyAlignment="1" applyProtection="1">
      <alignment vertical="center"/>
      <protection hidden="1"/>
    </xf>
    <xf numFmtId="0" fontId="26" fillId="6" borderId="8" xfId="0" applyFont="1" applyFill="1" applyBorder="1" applyAlignment="1">
      <alignment horizontal="left" vertical="center"/>
    </xf>
    <xf numFmtId="0" fontId="26" fillId="6" borderId="9" xfId="0" applyFont="1" applyFill="1" applyBorder="1" applyAlignment="1">
      <alignment vertical="center" wrapText="1"/>
    </xf>
    <xf numFmtId="0" fontId="26" fillId="6" borderId="10" xfId="0" applyFont="1" applyFill="1" applyBorder="1" applyAlignment="1">
      <alignment vertical="center" wrapText="1"/>
    </xf>
    <xf numFmtId="0" fontId="26" fillId="6" borderId="0" xfId="0" applyFont="1" applyFill="1" applyAlignment="1">
      <alignment horizontal="left" vertical="center"/>
    </xf>
    <xf numFmtId="0" fontId="26" fillId="6" borderId="0" xfId="0" applyFont="1" applyFill="1" applyAlignment="1" applyProtection="1">
      <alignment horizontal="center" vertical="center"/>
      <protection locked="0"/>
    </xf>
    <xf numFmtId="0" fontId="26" fillId="6" borderId="2" xfId="0" applyFont="1" applyFill="1" applyBorder="1" applyAlignment="1" applyProtection="1">
      <alignment vertical="center" wrapText="1"/>
      <protection hidden="1"/>
    </xf>
    <xf numFmtId="0" fontId="26" fillId="6" borderId="3" xfId="0" applyFont="1" applyFill="1" applyBorder="1" applyAlignment="1" applyProtection="1">
      <alignment horizontal="right" vertical="center" wrapText="1"/>
      <protection hidden="1"/>
    </xf>
    <xf numFmtId="9" fontId="29" fillId="6" borderId="6" xfId="0" applyNumberFormat="1" applyFont="1" applyFill="1" applyBorder="1" applyAlignment="1" applyProtection="1">
      <alignment horizontal="left" vertical="center"/>
      <protection hidden="1"/>
    </xf>
    <xf numFmtId="0" fontId="26" fillId="6" borderId="7" xfId="0" applyFont="1" applyFill="1" applyBorder="1" applyAlignment="1" applyProtection="1">
      <alignment horizontal="right" vertical="center"/>
      <protection hidden="1"/>
    </xf>
    <xf numFmtId="0" fontId="26" fillId="6" borderId="6" xfId="0" applyFont="1" applyFill="1" applyBorder="1" applyAlignment="1" applyProtection="1">
      <alignment vertical="center"/>
      <protection hidden="1"/>
    </xf>
    <xf numFmtId="0" fontId="26" fillId="6" borderId="8" xfId="0" applyFont="1" applyFill="1" applyBorder="1" applyAlignment="1" applyProtection="1">
      <alignment horizontal="right" vertical="center"/>
      <protection hidden="1"/>
    </xf>
    <xf numFmtId="0" fontId="26" fillId="6" borderId="9" xfId="0" applyFont="1" applyFill="1" applyBorder="1" applyAlignment="1" applyProtection="1">
      <alignment horizontal="right" vertical="center"/>
      <protection hidden="1"/>
    </xf>
    <xf numFmtId="0" fontId="26" fillId="6" borderId="10" xfId="0" applyFont="1" applyFill="1" applyBorder="1" applyAlignment="1" applyProtection="1">
      <alignment horizontal="right" vertical="center"/>
      <protection hidden="1"/>
    </xf>
    <xf numFmtId="0" fontId="6" fillId="6" borderId="0" xfId="0" applyFont="1" applyFill="1" applyAlignment="1">
      <alignment horizontal="left"/>
    </xf>
    <xf numFmtId="0" fontId="6" fillId="6" borderId="0" xfId="0" applyFont="1" applyFill="1" applyAlignment="1">
      <alignment wrapText="1"/>
    </xf>
    <xf numFmtId="0" fontId="26" fillId="6" borderId="0" xfId="0" applyFont="1" applyFill="1" applyProtection="1">
      <protection hidden="1"/>
    </xf>
    <xf numFmtId="0" fontId="6" fillId="6" borderId="0" xfId="0" applyFont="1" applyFill="1" applyAlignment="1" applyProtection="1">
      <alignment horizontal="left"/>
      <protection hidden="1"/>
    </xf>
    <xf numFmtId="168" fontId="6" fillId="6" borderId="0" xfId="0" applyNumberFormat="1" applyFont="1" applyFill="1" applyAlignment="1" applyProtection="1">
      <alignment horizontal="right"/>
      <protection hidden="1"/>
    </xf>
    <xf numFmtId="0" fontId="34" fillId="6" borderId="0" xfId="0" applyFont="1" applyFill="1" applyAlignment="1" applyProtection="1">
      <alignment vertical="top"/>
      <protection hidden="1"/>
    </xf>
    <xf numFmtId="0" fontId="34" fillId="6" borderId="0" xfId="0" applyFont="1" applyFill="1" applyAlignment="1">
      <alignment vertical="top"/>
    </xf>
    <xf numFmtId="0" fontId="34" fillId="6" borderId="0" xfId="0" applyFont="1" applyFill="1" applyProtection="1">
      <protection hidden="1"/>
    </xf>
    <xf numFmtId="3" fontId="64" fillId="6" borderId="0" xfId="0" applyNumberFormat="1" applyFont="1" applyFill="1" applyAlignment="1" applyProtection="1">
      <alignment horizontal="right" vertical="top"/>
      <protection hidden="1"/>
    </xf>
    <xf numFmtId="0" fontId="67" fillId="6" borderId="0" xfId="0" applyFont="1" applyFill="1" applyAlignment="1" applyProtection="1">
      <alignment vertical="top"/>
      <protection hidden="1"/>
    </xf>
    <xf numFmtId="0" fontId="67" fillId="6" borderId="0" xfId="0" applyFont="1" applyFill="1" applyAlignment="1">
      <alignment vertical="top"/>
    </xf>
    <xf numFmtId="3" fontId="66" fillId="6" borderId="0" xfId="0" applyNumberFormat="1" applyFont="1" applyFill="1" applyAlignment="1" applyProtection="1">
      <alignment horizontal="right" vertical="top"/>
      <protection hidden="1"/>
    </xf>
    <xf numFmtId="0" fontId="70" fillId="6" borderId="0" xfId="0" applyFont="1" applyFill="1" applyProtection="1">
      <protection hidden="1"/>
    </xf>
    <xf numFmtId="0" fontId="70" fillId="6" borderId="0" xfId="0" applyFont="1" applyFill="1" applyAlignment="1" applyProtection="1">
      <alignment horizontal="left"/>
      <protection hidden="1"/>
    </xf>
    <xf numFmtId="1" fontId="70" fillId="6" borderId="0" xfId="0" applyNumberFormat="1" applyFont="1" applyFill="1" applyAlignment="1" applyProtection="1">
      <alignment horizontal="right"/>
      <protection hidden="1"/>
    </xf>
    <xf numFmtId="1" fontId="71" fillId="6" borderId="0" xfId="0" applyNumberFormat="1" applyFont="1" applyFill="1" applyProtection="1">
      <protection hidden="1"/>
    </xf>
    <xf numFmtId="0" fontId="72" fillId="6" borderId="0" xfId="0" applyFont="1" applyFill="1" applyAlignment="1" applyProtection="1">
      <alignment horizontal="right"/>
      <protection hidden="1"/>
    </xf>
    <xf numFmtId="3" fontId="72" fillId="6" borderId="0" xfId="0" applyNumberFormat="1" applyFont="1" applyFill="1" applyAlignment="1" applyProtection="1">
      <alignment horizontal="right"/>
      <protection hidden="1"/>
    </xf>
    <xf numFmtId="0" fontId="72" fillId="6" borderId="0" xfId="0" applyFont="1" applyFill="1" applyProtection="1">
      <protection hidden="1"/>
    </xf>
    <xf numFmtId="0" fontId="67" fillId="6" borderId="0" xfId="0" applyFont="1" applyFill="1" applyAlignment="1" applyProtection="1">
      <alignment horizontal="left"/>
      <protection hidden="1"/>
    </xf>
    <xf numFmtId="0" fontId="72" fillId="6" borderId="0" xfId="0" applyFont="1" applyFill="1" applyAlignment="1" applyProtection="1">
      <alignment horizontal="left"/>
      <protection hidden="1"/>
    </xf>
    <xf numFmtId="0" fontId="73" fillId="6" borderId="0" xfId="0" applyFont="1" applyFill="1" applyAlignment="1" applyProtection="1">
      <alignment horizontal="left"/>
      <protection hidden="1"/>
    </xf>
    <xf numFmtId="0" fontId="67" fillId="6" borderId="0" xfId="0" applyFont="1" applyFill="1" applyProtection="1">
      <protection hidden="1"/>
    </xf>
    <xf numFmtId="1" fontId="6" fillId="6" borderId="0" xfId="0" applyNumberFormat="1" applyFont="1" applyFill="1" applyAlignment="1" applyProtection="1">
      <alignment horizontal="right"/>
      <protection hidden="1"/>
    </xf>
    <xf numFmtId="1" fontId="6" fillId="6" borderId="0" xfId="0" applyNumberFormat="1" applyFont="1" applyFill="1" applyProtection="1">
      <protection hidden="1"/>
    </xf>
    <xf numFmtId="0" fontId="74" fillId="6" borderId="0" xfId="0" applyFont="1" applyFill="1" applyAlignment="1" applyProtection="1">
      <alignment horizontal="right"/>
      <protection hidden="1"/>
    </xf>
    <xf numFmtId="169" fontId="6" fillId="6" borderId="0" xfId="0" applyNumberFormat="1" applyFont="1" applyFill="1" applyProtection="1">
      <protection hidden="1"/>
    </xf>
    <xf numFmtId="0" fontId="6" fillId="6" borderId="0" xfId="0" applyFont="1" applyFill="1" applyAlignment="1" applyProtection="1">
      <alignment horizontal="right"/>
      <protection hidden="1"/>
    </xf>
    <xf numFmtId="0" fontId="77" fillId="17" borderId="11" xfId="0" applyFont="1" applyFill="1" applyBorder="1" applyAlignment="1">
      <alignment horizontal="center" vertical="center" wrapText="1"/>
    </xf>
    <xf numFmtId="0" fontId="0" fillId="0" borderId="11" xfId="0" applyBorder="1" applyAlignment="1">
      <alignment horizontal="center"/>
    </xf>
    <xf numFmtId="170" fontId="0" fillId="17" borderId="11" xfId="0" applyNumberFormat="1" applyFill="1" applyBorder="1"/>
    <xf numFmtId="0" fontId="0" fillId="17" borderId="11" xfId="0" applyFill="1" applyBorder="1" applyAlignment="1">
      <alignment horizontal="center"/>
    </xf>
    <xf numFmtId="171" fontId="0" fillId="0" borderId="11" xfId="0" applyNumberFormat="1" applyBorder="1" applyAlignment="1">
      <alignment horizontal="center"/>
    </xf>
    <xf numFmtId="0" fontId="18" fillId="18" borderId="14" xfId="0" applyFont="1" applyFill="1" applyBorder="1" applyProtection="1">
      <protection hidden="1"/>
    </xf>
    <xf numFmtId="0" fontId="6" fillId="18" borderId="14" xfId="0" applyFont="1" applyFill="1" applyBorder="1" applyProtection="1">
      <protection hidden="1"/>
    </xf>
    <xf numFmtId="0" fontId="6" fillId="18" borderId="15" xfId="0" applyFont="1" applyFill="1" applyBorder="1" applyAlignment="1" applyProtection="1">
      <alignment vertical="center"/>
      <protection hidden="1"/>
    </xf>
    <xf numFmtId="0" fontId="18" fillId="18" borderId="0" xfId="0" applyFont="1" applyFill="1" applyBorder="1" applyProtection="1">
      <protection hidden="1"/>
    </xf>
    <xf numFmtId="0" fontId="34" fillId="18" borderId="0" xfId="0" applyFont="1" applyFill="1" applyBorder="1" applyAlignment="1">
      <alignment vertical="center"/>
    </xf>
    <xf numFmtId="0" fontId="6" fillId="18" borderId="17" xfId="0" applyFont="1" applyFill="1" applyBorder="1" applyAlignment="1" applyProtection="1">
      <alignment vertical="center"/>
      <protection hidden="1"/>
    </xf>
    <xf numFmtId="0" fontId="6" fillId="18" borderId="0" xfId="0" applyFont="1" applyFill="1" applyBorder="1" applyAlignment="1" applyProtection="1">
      <alignment vertical="center"/>
      <protection hidden="1"/>
    </xf>
    <xf numFmtId="0" fontId="35" fillId="18" borderId="17" xfId="0" applyFont="1" applyFill="1" applyBorder="1" applyAlignment="1" applyProtection="1">
      <alignment vertical="center"/>
      <protection hidden="1"/>
    </xf>
    <xf numFmtId="0" fontId="18" fillId="18" borderId="20" xfId="0" applyFont="1" applyFill="1" applyBorder="1" applyProtection="1">
      <protection hidden="1"/>
    </xf>
    <xf numFmtId="0" fontId="49" fillId="18" borderId="20" xfId="0" applyFont="1" applyFill="1" applyBorder="1" applyAlignment="1" applyProtection="1">
      <alignment vertical="center"/>
      <protection hidden="1"/>
    </xf>
    <xf numFmtId="0" fontId="34" fillId="18" borderId="20" xfId="0" applyFont="1" applyFill="1" applyBorder="1" applyAlignment="1">
      <alignment vertical="center"/>
    </xf>
    <xf numFmtId="0" fontId="6" fillId="18" borderId="21" xfId="0" applyFont="1" applyFill="1" applyBorder="1" applyAlignment="1" applyProtection="1">
      <alignment vertical="center"/>
      <protection hidden="1"/>
    </xf>
    <xf numFmtId="2" fontId="78" fillId="13" borderId="26" xfId="1" applyNumberFormat="1" applyFont="1" applyFill="1" applyBorder="1" applyAlignment="1" applyProtection="1">
      <alignment horizontal="center" vertical="center"/>
      <protection hidden="1"/>
    </xf>
    <xf numFmtId="2" fontId="78" fillId="13" borderId="27" xfId="1" applyNumberFormat="1" applyFont="1" applyFill="1" applyBorder="1" applyAlignment="1" applyProtection="1">
      <alignment horizontal="center" vertical="center"/>
      <protection hidden="1"/>
    </xf>
    <xf numFmtId="2" fontId="50" fillId="14" borderId="26" xfId="1" applyNumberFormat="1" applyFont="1" applyFill="1" applyBorder="1" applyAlignment="1" applyProtection="1">
      <alignment horizontal="center" vertical="center"/>
      <protection hidden="1"/>
    </xf>
    <xf numFmtId="2" fontId="50" fillId="14" borderId="27" xfId="1" applyNumberFormat="1" applyFont="1" applyFill="1" applyBorder="1" applyAlignment="1" applyProtection="1">
      <alignment horizontal="center" vertical="center"/>
      <protection hidden="1"/>
    </xf>
    <xf numFmtId="2" fontId="80" fillId="18" borderId="20" xfId="0" applyNumberFormat="1" applyFont="1" applyFill="1" applyBorder="1" applyProtection="1">
      <protection hidden="1"/>
    </xf>
    <xf numFmtId="0" fontId="6" fillId="6" borderId="0" xfId="0" applyFont="1" applyFill="1" applyAlignment="1" applyProtection="1">
      <alignment horizontal="center"/>
      <protection hidden="1"/>
    </xf>
    <xf numFmtId="0" fontId="49" fillId="6" borderId="0" xfId="0" applyFont="1" applyFill="1" applyBorder="1" applyAlignment="1" applyProtection="1">
      <alignment vertical="center"/>
      <protection hidden="1"/>
    </xf>
    <xf numFmtId="2" fontId="26" fillId="6" borderId="0" xfId="1" applyNumberFormat="1" applyFont="1" applyFill="1" applyBorder="1" applyAlignment="1" applyProtection="1">
      <alignment horizontal="center" vertical="center"/>
      <protection hidden="1"/>
    </xf>
    <xf numFmtId="0" fontId="34" fillId="6" borderId="0" xfId="0" applyFont="1" applyFill="1" applyBorder="1" applyAlignment="1">
      <alignment vertical="center"/>
    </xf>
    <xf numFmtId="0" fontId="6" fillId="6" borderId="0" xfId="0" applyFont="1" applyFill="1" applyBorder="1" applyAlignment="1" applyProtection="1">
      <alignment vertical="center"/>
      <protection hidden="1"/>
    </xf>
    <xf numFmtId="0" fontId="23" fillId="13" borderId="0" xfId="0" applyFont="1" applyFill="1" applyBorder="1" applyAlignment="1" applyProtection="1">
      <alignment horizontal="left" vertical="center"/>
      <protection hidden="1"/>
    </xf>
    <xf numFmtId="0" fontId="33" fillId="14" borderId="26" xfId="0" applyFont="1" applyFill="1" applyBorder="1" applyAlignment="1" applyProtection="1">
      <alignment horizontal="center" vertical="center"/>
      <protection hidden="1"/>
    </xf>
    <xf numFmtId="0" fontId="44" fillId="13" borderId="22" xfId="0" applyFont="1" applyFill="1" applyBorder="1" applyAlignment="1" applyProtection="1">
      <alignment horizontal="center" vertical="center" wrapText="1"/>
      <protection hidden="1"/>
    </xf>
    <xf numFmtId="0" fontId="44" fillId="13" borderId="18" xfId="0" applyFont="1" applyFill="1" applyBorder="1" applyAlignment="1" applyProtection="1">
      <alignment horizontal="center" vertical="center" wrapText="1"/>
      <protection hidden="1"/>
    </xf>
    <xf numFmtId="0" fontId="33" fillId="13" borderId="26" xfId="0" applyFont="1" applyFill="1" applyBorder="1" applyAlignment="1" applyProtection="1">
      <alignment horizontal="center" vertical="center"/>
      <protection hidden="1"/>
    </xf>
    <xf numFmtId="0" fontId="23" fillId="13" borderId="12" xfId="0" applyFont="1" applyFill="1" applyBorder="1" applyAlignment="1" applyProtection="1">
      <alignment horizontal="center" vertical="center"/>
      <protection hidden="1"/>
    </xf>
    <xf numFmtId="0" fontId="23" fillId="13" borderId="17" xfId="0" applyFont="1" applyFill="1" applyBorder="1" applyAlignment="1" applyProtection="1">
      <alignment horizontal="center" vertical="center"/>
      <protection hidden="1"/>
    </xf>
    <xf numFmtId="2" fontId="78" fillId="13" borderId="32" xfId="1" applyNumberFormat="1" applyFont="1" applyFill="1" applyBorder="1" applyAlignment="1" applyProtection="1">
      <alignment horizontal="center" vertical="center"/>
      <protection hidden="1"/>
    </xf>
    <xf numFmtId="2" fontId="78" fillId="13" borderId="21" xfId="1" applyNumberFormat="1" applyFont="1" applyFill="1" applyBorder="1" applyAlignment="1" applyProtection="1">
      <alignment horizontal="center" vertical="center"/>
      <protection hidden="1"/>
    </xf>
    <xf numFmtId="0" fontId="12" fillId="18" borderId="22" xfId="0" applyFont="1" applyFill="1" applyBorder="1" applyAlignment="1" applyProtection="1">
      <alignment horizontal="center" vertical="center" wrapText="1"/>
      <protection hidden="1"/>
    </xf>
    <xf numFmtId="0" fontId="12" fillId="18" borderId="18" xfId="0" applyFont="1" applyFill="1" applyBorder="1" applyAlignment="1" applyProtection="1">
      <alignment horizontal="center" vertical="center" wrapText="1"/>
      <protection hidden="1"/>
    </xf>
    <xf numFmtId="0" fontId="12" fillId="18" borderId="19" xfId="0" applyFont="1" applyFill="1" applyBorder="1" applyAlignment="1" applyProtection="1">
      <alignment horizontal="center" vertical="center" wrapText="1"/>
      <protection hidden="1"/>
    </xf>
    <xf numFmtId="0" fontId="44" fillId="13" borderId="19" xfId="0" applyFont="1" applyFill="1" applyBorder="1" applyAlignment="1" applyProtection="1">
      <alignment horizontal="center" vertical="center" wrapText="1"/>
      <protection hidden="1"/>
    </xf>
    <xf numFmtId="0" fontId="18" fillId="18" borderId="31" xfId="0" applyFont="1" applyFill="1" applyBorder="1" applyAlignment="1" applyProtection="1">
      <alignment horizontal="center"/>
      <protection hidden="1"/>
    </xf>
    <xf numFmtId="0" fontId="18" fillId="18" borderId="15" xfId="0" applyFont="1" applyFill="1" applyBorder="1" applyAlignment="1" applyProtection="1">
      <alignment horizontal="center"/>
      <protection hidden="1"/>
    </xf>
    <xf numFmtId="0" fontId="33" fillId="18" borderId="16" xfId="0" applyFont="1" applyFill="1" applyBorder="1" applyAlignment="1" applyProtection="1">
      <alignment horizontal="center" vertical="center"/>
      <protection hidden="1"/>
    </xf>
    <xf numFmtId="0" fontId="33" fillId="18" borderId="17" xfId="0" applyFont="1" applyFill="1" applyBorder="1" applyAlignment="1" applyProtection="1">
      <alignment horizontal="center" vertical="center"/>
      <protection hidden="1"/>
    </xf>
    <xf numFmtId="0" fontId="26" fillId="18" borderId="12" xfId="0" applyFont="1" applyFill="1" applyBorder="1" applyAlignment="1" applyProtection="1">
      <alignment horizontal="center" vertical="center"/>
      <protection hidden="1"/>
    </xf>
    <xf numFmtId="0" fontId="26" fillId="18" borderId="17" xfId="0" applyFont="1" applyFill="1" applyBorder="1" applyAlignment="1" applyProtection="1">
      <alignment horizontal="center" vertical="center"/>
      <protection hidden="1"/>
    </xf>
    <xf numFmtId="0" fontId="27" fillId="18" borderId="16" xfId="0" applyFont="1" applyFill="1" applyBorder="1" applyAlignment="1" applyProtection="1">
      <alignment horizontal="left" vertical="center"/>
      <protection hidden="1"/>
    </xf>
    <xf numFmtId="0" fontId="27" fillId="18" borderId="17" xfId="0" applyFont="1" applyFill="1" applyBorder="1" applyAlignment="1" applyProtection="1">
      <alignment horizontal="left" vertical="center"/>
      <protection hidden="1"/>
    </xf>
    <xf numFmtId="2" fontId="79" fillId="18" borderId="32" xfId="1" applyNumberFormat="1" applyFont="1" applyFill="1" applyBorder="1" applyAlignment="1" applyProtection="1">
      <alignment horizontal="center" vertical="center"/>
      <protection hidden="1"/>
    </xf>
    <xf numFmtId="2" fontId="79" fillId="18" borderId="21" xfId="1" applyNumberFormat="1" applyFont="1" applyFill="1" applyBorder="1" applyAlignment="1" applyProtection="1">
      <alignment horizontal="center" vertical="center"/>
      <protection hidden="1"/>
    </xf>
    <xf numFmtId="0" fontId="18" fillId="13" borderId="31" xfId="0" applyFont="1" applyFill="1" applyBorder="1" applyAlignment="1" applyProtection="1">
      <alignment horizontal="center"/>
      <protection hidden="1"/>
    </xf>
    <xf numFmtId="0" fontId="18" fillId="13" borderId="15" xfId="0" applyFont="1" applyFill="1" applyBorder="1" applyAlignment="1" applyProtection="1">
      <alignment horizontal="center"/>
      <protection hidden="1"/>
    </xf>
    <xf numFmtId="0" fontId="33" fillId="19" borderId="16" xfId="0" applyFont="1" applyFill="1" applyBorder="1" applyAlignment="1" applyProtection="1">
      <alignment horizontal="center" vertical="center"/>
      <protection hidden="1"/>
    </xf>
    <xf numFmtId="0" fontId="33" fillId="19" borderId="17" xfId="0" applyFont="1" applyFill="1" applyBorder="1" applyAlignment="1" applyProtection="1">
      <alignment horizontal="center" vertical="center"/>
      <protection hidden="1"/>
    </xf>
    <xf numFmtId="0" fontId="27" fillId="13" borderId="16" xfId="0" applyFont="1" applyFill="1" applyBorder="1" applyAlignment="1" applyProtection="1">
      <alignment vertical="center"/>
      <protection hidden="1"/>
    </xf>
    <xf numFmtId="0" fontId="27" fillId="13" borderId="17" xfId="0" applyFont="1" applyFill="1" applyBorder="1" applyAlignment="1" applyProtection="1">
      <alignment vertical="center"/>
      <protection hidden="1"/>
    </xf>
    <xf numFmtId="0" fontId="17" fillId="18" borderId="0" xfId="0" applyFont="1" applyFill="1" applyBorder="1" applyAlignment="1" applyProtection="1">
      <alignment horizontal="left" vertical="center"/>
      <protection hidden="1"/>
    </xf>
    <xf numFmtId="164" fontId="30" fillId="11" borderId="11" xfId="1" applyNumberFormat="1" applyFont="1" applyFill="1" applyBorder="1" applyAlignment="1" applyProtection="1">
      <alignment horizontal="right" vertical="center"/>
      <protection hidden="1"/>
    </xf>
    <xf numFmtId="0" fontId="10" fillId="7" borderId="0" xfId="0" applyFont="1" applyFill="1" applyAlignment="1" applyProtection="1">
      <alignment vertical="top" wrapText="1"/>
      <protection hidden="1"/>
    </xf>
    <xf numFmtId="164" fontId="26" fillId="12" borderId="4" xfId="1" applyNumberFormat="1" applyFont="1" applyFill="1" applyBorder="1" applyAlignment="1" applyProtection="1">
      <alignment horizontal="right" vertical="center"/>
      <protection locked="0"/>
    </xf>
    <xf numFmtId="164" fontId="26" fillId="12" borderId="5" xfId="1" applyNumberFormat="1" applyFont="1" applyFill="1" applyBorder="1" applyAlignment="1" applyProtection="1">
      <alignment horizontal="right" vertical="center"/>
      <protection locked="0"/>
    </xf>
    <xf numFmtId="164" fontId="26" fillId="12" borderId="1" xfId="1" applyNumberFormat="1" applyFont="1" applyFill="1" applyBorder="1" applyAlignment="1" applyProtection="1">
      <alignment horizontal="right" vertical="center"/>
      <protection locked="0"/>
    </xf>
    <xf numFmtId="164" fontId="26" fillId="12" borderId="3" xfId="1" applyNumberFormat="1" applyFont="1" applyFill="1" applyBorder="1" applyAlignment="1" applyProtection="1">
      <alignment horizontal="right" vertical="center"/>
      <protection locked="0"/>
    </xf>
    <xf numFmtId="0" fontId="26" fillId="6" borderId="30" xfId="0" applyFont="1" applyFill="1" applyBorder="1" applyAlignment="1" applyProtection="1">
      <alignment horizontal="left" vertical="top" wrapText="1"/>
      <protection hidden="1"/>
    </xf>
    <xf numFmtId="0" fontId="17" fillId="6" borderId="24" xfId="0" applyFont="1" applyFill="1" applyBorder="1" applyAlignment="1" applyProtection="1">
      <alignment horizontal="left" vertical="top" wrapText="1"/>
      <protection hidden="1"/>
    </xf>
    <xf numFmtId="0" fontId="17" fillId="6" borderId="28" xfId="0" applyFont="1" applyFill="1" applyBorder="1" applyAlignment="1" applyProtection="1">
      <alignment horizontal="left" vertical="top" wrapText="1"/>
      <protection hidden="1"/>
    </xf>
    <xf numFmtId="0" fontId="26" fillId="12" borderId="4" xfId="0" applyFont="1" applyFill="1" applyBorder="1" applyAlignment="1" applyProtection="1">
      <alignment vertical="center"/>
      <protection locked="0"/>
    </xf>
    <xf numFmtId="0" fontId="26" fillId="12" borderId="5" xfId="0" applyFont="1" applyFill="1" applyBorder="1" applyAlignment="1" applyProtection="1">
      <alignment vertical="center"/>
      <protection locked="0"/>
    </xf>
    <xf numFmtId="0" fontId="9" fillId="6" borderId="0" xfId="0" applyFont="1" applyFill="1" applyAlignment="1" applyProtection="1">
      <alignment horizontal="left" vertical="center" wrapText="1"/>
      <protection hidden="1"/>
    </xf>
    <xf numFmtId="0" fontId="26" fillId="12" borderId="4" xfId="0" applyFont="1" applyFill="1" applyBorder="1" applyAlignment="1" applyProtection="1">
      <alignment horizontal="right" vertical="center"/>
      <protection locked="0"/>
    </xf>
    <xf numFmtId="0" fontId="26" fillId="12" borderId="5" xfId="0" applyFont="1" applyFill="1" applyBorder="1" applyAlignment="1" applyProtection="1">
      <alignment horizontal="right" vertical="center"/>
      <protection locked="0"/>
    </xf>
    <xf numFmtId="0" fontId="33" fillId="13" borderId="16" xfId="0" applyFont="1" applyFill="1" applyBorder="1" applyAlignment="1" applyProtection="1">
      <alignment horizontal="center" vertical="center"/>
      <protection hidden="1"/>
    </xf>
    <xf numFmtId="0" fontId="33" fillId="13" borderId="17" xfId="0" applyFont="1" applyFill="1" applyBorder="1" applyAlignment="1" applyProtection="1">
      <alignment horizontal="center" vertical="center"/>
      <protection hidden="1"/>
    </xf>
    <xf numFmtId="9" fontId="26" fillId="12" borderId="4" xfId="0" applyNumberFormat="1" applyFont="1" applyFill="1" applyBorder="1" applyAlignment="1" applyProtection="1">
      <alignment horizontal="right" vertical="center"/>
      <protection locked="0"/>
    </xf>
    <xf numFmtId="164" fontId="26" fillId="12" borderId="4" xfId="1" applyNumberFormat="1" applyFont="1" applyFill="1" applyBorder="1" applyAlignment="1" applyProtection="1">
      <alignment horizontal="center" vertical="center"/>
      <protection locked="0"/>
    </xf>
    <xf numFmtId="164" fontId="26" fillId="12" borderId="5" xfId="1" applyNumberFormat="1" applyFont="1" applyFill="1" applyBorder="1" applyAlignment="1" applyProtection="1">
      <alignment horizontal="center" vertical="center"/>
      <protection locked="0"/>
    </xf>
    <xf numFmtId="9" fontId="26" fillId="12" borderId="4" xfId="14" applyFont="1" applyFill="1" applyBorder="1" applyAlignment="1" applyProtection="1">
      <alignment horizontal="right" vertical="center"/>
      <protection locked="0"/>
    </xf>
    <xf numFmtId="9" fontId="26" fillId="12" borderId="5" xfId="14" applyFont="1" applyFill="1" applyBorder="1" applyAlignment="1" applyProtection="1">
      <alignment horizontal="right" vertical="center"/>
      <protection locked="0"/>
    </xf>
    <xf numFmtId="0" fontId="10" fillId="7" borderId="0" xfId="0" applyFont="1" applyFill="1" applyAlignment="1" applyProtection="1">
      <alignment horizontal="left" vertical="top" wrapText="1"/>
      <protection hidden="1"/>
    </xf>
    <xf numFmtId="0" fontId="17" fillId="6" borderId="0" xfId="0" applyFont="1" applyFill="1" applyAlignment="1" applyProtection="1">
      <alignment horizontal="left" vertical="top" wrapText="1"/>
      <protection hidden="1"/>
    </xf>
    <xf numFmtId="0" fontId="63" fillId="6" borderId="1" xfId="0" applyFont="1" applyFill="1" applyBorder="1" applyAlignment="1" applyProtection="1">
      <alignment horizontal="center" vertical="center"/>
      <protection locked="0"/>
    </xf>
    <xf numFmtId="0" fontId="63" fillId="6" borderId="3" xfId="0" applyFont="1" applyFill="1" applyBorder="1" applyAlignment="1" applyProtection="1">
      <alignment horizontal="center" vertical="center"/>
      <protection locked="0"/>
    </xf>
    <xf numFmtId="0" fontId="63" fillId="6" borderId="8" xfId="0" applyFont="1" applyFill="1" applyBorder="1" applyAlignment="1" applyProtection="1">
      <alignment horizontal="center" vertical="center"/>
      <protection locked="0"/>
    </xf>
    <xf numFmtId="0" fontId="63" fillId="6" borderId="10" xfId="0" applyFont="1" applyFill="1" applyBorder="1" applyAlignment="1" applyProtection="1">
      <alignment horizontal="center" vertical="center"/>
      <protection locked="0"/>
    </xf>
    <xf numFmtId="0" fontId="63" fillId="6" borderId="33" xfId="0" applyFont="1" applyFill="1" applyBorder="1" applyAlignment="1" applyProtection="1">
      <alignment horizontal="center" vertical="center"/>
      <protection locked="0"/>
    </xf>
    <xf numFmtId="0" fontId="63" fillId="6" borderId="34" xfId="0" applyFont="1" applyFill="1" applyBorder="1" applyAlignment="1" applyProtection="1">
      <alignment horizontal="center" vertical="center"/>
      <protection locked="0"/>
    </xf>
    <xf numFmtId="0" fontId="23" fillId="6" borderId="0" xfId="0" applyFont="1" applyFill="1" applyAlignment="1" applyProtection="1">
      <alignment horizontal="left" vertical="center"/>
      <protection hidden="1"/>
    </xf>
    <xf numFmtId="3" fontId="64" fillId="6" borderId="0" xfId="0" applyNumberFormat="1" applyFont="1" applyFill="1" applyAlignment="1" applyProtection="1">
      <alignment horizontal="right" vertical="top"/>
      <protection hidden="1"/>
    </xf>
    <xf numFmtId="1" fontId="26" fillId="6" borderId="1" xfId="0" applyNumberFormat="1" applyFont="1" applyFill="1" applyBorder="1" applyAlignment="1" applyProtection="1">
      <alignment horizontal="center" vertical="center"/>
      <protection locked="0"/>
    </xf>
    <xf numFmtId="1" fontId="26" fillId="6" borderId="3" xfId="0" applyNumberFormat="1" applyFont="1" applyFill="1" applyBorder="1" applyAlignment="1" applyProtection="1">
      <alignment horizontal="center" vertical="center"/>
      <protection locked="0"/>
    </xf>
    <xf numFmtId="3" fontId="26" fillId="6" borderId="6" xfId="0" applyNumberFormat="1" applyFont="1" applyFill="1" applyBorder="1" applyAlignment="1" applyProtection="1">
      <alignment horizontal="center" vertical="center"/>
      <protection locked="0"/>
    </xf>
    <xf numFmtId="3" fontId="26" fillId="6" borderId="7" xfId="0" applyNumberFormat="1" applyFont="1" applyFill="1" applyBorder="1" applyAlignment="1" applyProtection="1">
      <alignment horizontal="center" vertical="center"/>
      <protection locked="0"/>
    </xf>
    <xf numFmtId="9" fontId="26" fillId="6" borderId="6" xfId="0" applyNumberFormat="1" applyFont="1" applyFill="1" applyBorder="1" applyAlignment="1" applyProtection="1">
      <alignment horizontal="center" vertical="center"/>
      <protection locked="0"/>
    </xf>
    <xf numFmtId="9" fontId="26" fillId="6" borderId="7" xfId="0" applyNumberFormat="1" applyFont="1" applyFill="1" applyBorder="1" applyAlignment="1" applyProtection="1">
      <alignment horizontal="center" vertical="center"/>
      <protection locked="0"/>
    </xf>
    <xf numFmtId="3" fontId="26" fillId="6" borderId="8" xfId="0" applyNumberFormat="1" applyFont="1" applyFill="1" applyBorder="1" applyAlignment="1" applyProtection="1">
      <alignment horizontal="center" vertical="center"/>
      <protection locked="0"/>
    </xf>
    <xf numFmtId="3" fontId="26" fillId="6" borderId="10" xfId="0" applyNumberFormat="1" applyFont="1" applyFill="1" applyBorder="1" applyAlignment="1" applyProtection="1">
      <alignment horizontal="center" vertical="center"/>
      <protection locked="0"/>
    </xf>
    <xf numFmtId="9" fontId="26" fillId="6" borderId="4" xfId="0" applyNumberFormat="1" applyFont="1" applyFill="1" applyBorder="1" applyAlignment="1" applyProtection="1">
      <alignment horizontal="center" vertical="center"/>
      <protection locked="0"/>
    </xf>
    <xf numFmtId="9" fontId="26" fillId="6" borderId="5" xfId="0" applyNumberFormat="1" applyFont="1" applyFill="1" applyBorder="1" applyAlignment="1" applyProtection="1">
      <alignment horizontal="center" vertical="center"/>
      <protection locked="0"/>
    </xf>
    <xf numFmtId="9" fontId="26" fillId="6" borderId="8" xfId="0" applyNumberFormat="1" applyFont="1" applyFill="1" applyBorder="1" applyAlignment="1" applyProtection="1">
      <alignment horizontal="center" vertical="center"/>
      <protection locked="0"/>
    </xf>
    <xf numFmtId="9" fontId="26" fillId="6" borderId="10" xfId="0" applyNumberFormat="1" applyFont="1" applyFill="1" applyBorder="1" applyAlignment="1" applyProtection="1">
      <alignment horizontal="center" vertical="center"/>
      <protection locked="0"/>
    </xf>
    <xf numFmtId="3" fontId="66" fillId="6" borderId="0" xfId="0" applyNumberFormat="1" applyFont="1" applyFill="1" applyAlignment="1" applyProtection="1">
      <alignment horizontal="right" vertical="top"/>
      <protection hidden="1"/>
    </xf>
    <xf numFmtId="0" fontId="6" fillId="6" borderId="0" xfId="0" applyFont="1" applyFill="1" applyAlignment="1" applyProtection="1">
      <alignment horizontal="left" vertical="top" wrapText="1"/>
      <protection hidden="1"/>
    </xf>
    <xf numFmtId="0" fontId="6" fillId="6" borderId="0" xfId="0" applyFont="1" applyFill="1" applyAlignment="1" applyProtection="1">
      <alignment horizontal="left" vertical="center" wrapText="1"/>
      <protection hidden="1"/>
    </xf>
    <xf numFmtId="0" fontId="26" fillId="16" borderId="0" xfId="6" applyFont="1" applyFill="1" applyAlignment="1" applyProtection="1">
      <alignment horizontal="center"/>
      <protection hidden="1"/>
    </xf>
    <xf numFmtId="0" fontId="26" fillId="0" borderId="0" xfId="6" applyFont="1" applyAlignment="1" applyProtection="1">
      <alignment horizontal="center" vertical="center" wrapText="1"/>
      <protection hidden="1"/>
    </xf>
    <xf numFmtId="0" fontId="26" fillId="15" borderId="13" xfId="6" applyFont="1" applyFill="1" applyBorder="1" applyAlignment="1" applyProtection="1">
      <alignment horizontal="center"/>
      <protection hidden="1"/>
    </xf>
    <xf numFmtId="0" fontId="26" fillId="14" borderId="13" xfId="6" applyFont="1" applyFill="1" applyBorder="1" applyAlignment="1" applyProtection="1">
      <alignment horizontal="center"/>
      <protection hidden="1"/>
    </xf>
    <xf numFmtId="0" fontId="26" fillId="7" borderId="13" xfId="6" applyFont="1" applyFill="1" applyBorder="1" applyAlignment="1" applyProtection="1">
      <alignment horizontal="center"/>
      <protection hidden="1"/>
    </xf>
  </cellXfs>
  <cellStyles count="16">
    <cellStyle name="20% - Accent1" xfId="2" builtinId="30"/>
    <cellStyle name="40% - Accent2" xfId="3" builtinId="35"/>
    <cellStyle name="40% - Accent4" xfId="4" builtinId="43"/>
    <cellStyle name="40% - Accent6" xfId="5" builtinId="51"/>
    <cellStyle name="Comma" xfId="1" builtinId="3"/>
    <cellStyle name="Normal" xfId="0" builtinId="0"/>
    <cellStyle name="Normal 2" xfId="6" xr:uid="{966F2D71-A017-4A76-86D4-7A36C8549BAE}"/>
    <cellStyle name="Normal 2 2" xfId="15" xr:uid="{512CADA4-052B-470B-B538-B8B83F467E19}"/>
    <cellStyle name="Normal 3" xfId="9" xr:uid="{DCD7C04B-7179-426D-8154-1FF42ECDB7D9}"/>
    <cellStyle name="Normal 4" xfId="11" xr:uid="{9B330F80-8661-4A03-BA86-775C32857EA0}"/>
    <cellStyle name="Normal 5" xfId="13" xr:uid="{275CF0A0-3AC1-40D1-93F1-C7E5FD500936}"/>
    <cellStyle name="Percent" xfId="14" builtinId="5"/>
    <cellStyle name="Percent 2" xfId="10" xr:uid="{B4797750-45D5-43DA-B047-26502C2F0097}"/>
    <cellStyle name="常规 2" xfId="7" xr:uid="{A1D68A8B-C2EB-42A8-83D7-52D241930B22}"/>
    <cellStyle name="常规 2 2" xfId="12" xr:uid="{838B7B87-C4B4-4ECB-8AE7-4A86FB6870E9}"/>
    <cellStyle name="常规 3" xfId="8" xr:uid="{6BCA4314-3182-4CFB-9F92-25B3B6A9EDCB}"/>
  </cellStyles>
  <dxfs count="84">
    <dxf>
      <font>
        <color theme="0"/>
      </font>
    </dxf>
    <dxf>
      <font>
        <color theme="0"/>
      </font>
    </dxf>
    <dxf>
      <font>
        <color theme="0"/>
      </font>
    </dxf>
    <dxf>
      <font>
        <strike val="0"/>
        <color theme="0"/>
      </font>
    </dxf>
    <dxf>
      <font>
        <color theme="0"/>
      </font>
    </dxf>
    <dxf>
      <font>
        <strike val="0"/>
        <color theme="0"/>
      </font>
    </dxf>
    <dxf>
      <font>
        <b/>
        <i val="0"/>
        <condense val="0"/>
        <extend val="0"/>
        <color indexed="10"/>
      </font>
    </dxf>
    <dxf>
      <font>
        <b val="0"/>
        <i val="0"/>
        <condense val="0"/>
        <extend val="0"/>
        <color indexed="8"/>
      </font>
    </dxf>
    <dxf>
      <font>
        <color theme="0"/>
        <name val="Cambria"/>
        <family val="1"/>
        <scheme val="none"/>
      </font>
    </dxf>
    <dxf>
      <font>
        <b val="0"/>
        <i val="0"/>
        <condense val="0"/>
        <extend val="0"/>
        <color indexed="8"/>
      </font>
    </dxf>
    <dxf>
      <fill>
        <patternFill patternType="solid"/>
      </fill>
    </dxf>
    <dxf>
      <font>
        <color theme="0"/>
        <name val="Cambria"/>
        <family val="1"/>
        <scheme val="none"/>
      </font>
    </dxf>
    <dxf>
      <font>
        <condense val="0"/>
        <extend val="0"/>
        <color indexed="22"/>
      </font>
    </dxf>
    <dxf>
      <font>
        <condense val="0"/>
        <extend val="0"/>
        <color indexed="22"/>
      </font>
    </dxf>
    <dxf>
      <font>
        <color theme="0"/>
      </font>
    </dxf>
    <dxf>
      <font>
        <strike val="0"/>
        <color theme="0"/>
      </font>
    </dxf>
    <dxf>
      <font>
        <b/>
        <i val="0"/>
        <condense val="0"/>
        <extend val="0"/>
        <color indexed="10"/>
      </font>
    </dxf>
    <dxf>
      <font>
        <b val="0"/>
        <i val="0"/>
        <condense val="0"/>
        <extend val="0"/>
        <color indexed="8"/>
      </font>
    </dxf>
    <dxf>
      <font>
        <color theme="0"/>
        <name val="Cambria"/>
        <family val="1"/>
        <scheme val="none"/>
      </font>
    </dxf>
    <dxf>
      <font>
        <b val="0"/>
        <i val="0"/>
        <condense val="0"/>
        <extend val="0"/>
        <color indexed="8"/>
      </font>
    </dxf>
    <dxf>
      <fill>
        <patternFill patternType="solid"/>
      </fill>
    </dxf>
    <dxf>
      <font>
        <color theme="0"/>
        <name val="Cambria"/>
        <family val="1"/>
        <scheme val="none"/>
      </font>
    </dxf>
    <dxf>
      <font>
        <condense val="0"/>
        <extend val="0"/>
        <color indexed="22"/>
      </font>
    </dxf>
    <dxf>
      <font>
        <condense val="0"/>
        <extend val="0"/>
        <color indexed="22"/>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s>
  <tableStyles count="0" defaultTableStyle="TableStyleMedium2" defaultPivotStyle="PivotStyleLight16"/>
  <colors>
    <mruColors>
      <color rgb="FFDDEBF7"/>
      <color rgb="FF00799A"/>
      <color rgb="FF8AD1F3"/>
      <color rgb="FF006C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Predicted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xmlns:c16="http://schemas.microsoft.com/office/drawing/2014/chart" uri="{F5D05F6E-A05E-4728-AFD3-386EB277150F}">
                  <c16:filteredLitCache>
                    <c:strCache>
                      <c:ptCount val="1"/>
                      <c:pt idx="0">
                        <c:v>Former</c:v>
                      </c:pt>
                    </c:strCache>
                  </c16:filteredLitCache>
                </c:ext>
              </c:extLst>
              <c:f/>
              <c:strCache>
                <c:ptCount val="4"/>
                <c:pt idx="0">
                  <c:v>Current</c:v>
                </c:pt>
                <c:pt idx="1">
                  <c:v>Predicted 2025</c:v>
                </c:pt>
                <c:pt idx="2">
                  <c:v>Predicted 2030</c:v>
                </c:pt>
              </c:strCache>
            </c:strRef>
          </c:cat>
          <c:val>
            <c:numRef>
              <c:extLst>
                <c:ext xmlns:c15="http://schemas.microsoft.com/office/drawing/2012/chart" uri="{02D57815-91ED-43cb-92C2-25804820EDAC}">
                  <c15:fullRef>
                    <c15:sqref>('IT Equipment'!$E$57,'IT Equipment'!$E$37,'IT Equipment'!$E$44,'IT Equipment'!$E$51)</c15:sqref>
                  </c15:fullRef>
                </c:ext>
              </c:extLst>
              <c:f>('IT Equipment'!$E$37,'IT Equipment'!$E$44,'IT Equipment'!$E$51)</c:f>
              <c:numCache>
                <c:formatCode>0.00</c:formatCode>
                <c:ptCount val="3"/>
                <c:pt idx="0">
                  <c:v>#N/A</c:v>
                </c:pt>
                <c:pt idx="1">
                  <c:v>#N/A</c:v>
                </c:pt>
                <c:pt idx="2">
                  <c:v>#N/A</c:v>
                </c:pt>
              </c:numCache>
            </c:numRef>
          </c:val>
          <c:smooth val="0"/>
          <c:extLst>
            <c:ext xmlns:c16="http://schemas.microsoft.com/office/drawing/2014/chart" uri="{F5D05F6E-A05E-4728-AFD3-386EB277150F}">
              <c16:categoryFilterExceptions>
                <c16:categoryFilterException>
                  <c16:uniqueId val="{00000000-0F67-4AA3-A14B-20570D7861A5}"/>
                  <c16:bubble3D val="0"/>
                  <c16:marker>
                    <c:symbol val="circle"/>
                    <c:size val="5"/>
                    <c:spPr>
                      <a:solidFill>
                        <a:schemeClr val="accent1"/>
                      </a:solidFill>
                      <a:ln w="9525">
                        <a:solidFill>
                          <a:schemeClr val="accent1"/>
                        </a:solidFill>
                      </a:ln>
                      <a:effectLst/>
                    </c:spPr>
                  </c16:marker>
                </c16:categoryFilterException>
              </c16:categoryFilterExceptions>
            </c:ext>
            <c:ext xmlns:c16="http://schemas.microsoft.com/office/drawing/2014/chart" uri="{C5897E43-82E2-4C41-B96C-FBF1F857EA46}">
              <c16:datapointuniqueidmap xmlns:c16="http://schemas.microsoft.com/office/drawing/2014/chart">
                <c16:ptentry>
                  <c16:ptidx>0</c16:ptidx>
                  <c16:uniqueID val="{00000000-0F67-4AA3-A14B-20570D7861A5}"/>
                </c16:ptentry>
              </c16:datapointuniqueidmap>
            </c:ext>
            <c:ext xmlns:c16="http://schemas.microsoft.com/office/drawing/2014/chart" uri="{C3380CC4-5D6E-409C-BE32-E72D297353CC}">
              <c16:uniqueId val="{00000000-424D-4700-803B-24661B051C0E}"/>
            </c:ext>
          </c:extLst>
        </c:ser>
        <c:ser>
          <c:idx val="1"/>
          <c:order val="1"/>
          <c:tx>
            <c:v>Scenario 2</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xmlns:c16="http://schemas.microsoft.com/office/drawing/2014/chart" uri="{F5D05F6E-A05E-4728-AFD3-386EB277150F}">
                  <c16:filteredLitCache>
                    <c:strCache>
                      <c:ptCount val="1"/>
                      <c:pt idx="0">
                        <c:v>Former</c:v>
                      </c:pt>
                    </c:strCache>
                  </c16:filteredLitCache>
                </c:ext>
              </c:extLst>
              <c:f/>
              <c:strCache>
                <c:ptCount val="4"/>
                <c:pt idx="0">
                  <c:v>Current</c:v>
                </c:pt>
                <c:pt idx="1">
                  <c:v>Predicted 2025</c:v>
                </c:pt>
                <c:pt idx="2">
                  <c:v>Predicted 2030</c:v>
                </c:pt>
              </c:strCache>
            </c:strRef>
          </c:cat>
          <c:val>
            <c:numRef>
              <c:extLst>
                <c:ext xmlns:c15="http://schemas.microsoft.com/office/drawing/2012/chart" uri="{02D57815-91ED-43cb-92C2-25804820EDAC}">
                  <c15:fullRef>
                    <c15:sqref>('IT Equipment'!$H$57,'IT Equipment'!$H$37,'IT Equipment'!$F$44,'IT Equipment'!$F$51)</c15:sqref>
                  </c15:fullRef>
                </c:ext>
              </c:extLst>
              <c:f>('IT Equipment'!$H$37,'IT Equipment'!$F$44,'IT Equipment'!$F$51)</c:f>
              <c:numCache>
                <c:formatCode>0.00</c:formatCode>
                <c:ptCount val="3"/>
                <c:pt idx="0">
                  <c:v>#N/A</c:v>
                </c:pt>
                <c:pt idx="1">
                  <c:v>#N/A</c:v>
                </c:pt>
                <c:pt idx="2">
                  <c:v>#N/A</c:v>
                </c:pt>
              </c:numCache>
            </c:numRef>
          </c:val>
          <c:smooth val="0"/>
          <c:extLst>
            <c:ext xmlns:c16="http://schemas.microsoft.com/office/drawing/2014/chart" uri="{C3380CC4-5D6E-409C-BE32-E72D297353CC}">
              <c16:uniqueId val="{00000004-424D-4700-803B-24661B051C0E}"/>
            </c:ext>
          </c:extLst>
        </c:ser>
        <c:ser>
          <c:idx val="2"/>
          <c:order val="2"/>
          <c:tx>
            <c:v>Current to 1 July 2021</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xmlns:c16="http://schemas.microsoft.com/office/drawing/2014/chart" uri="{F5D05F6E-A05E-4728-AFD3-386EB277150F}">
                  <c16:filteredLitCache>
                    <c:strCache>
                      <c:ptCount val="1"/>
                      <c:pt idx="0">
                        <c:v>Former</c:v>
                      </c:pt>
                    </c:strCache>
                  </c16:filteredLitCache>
                </c:ext>
              </c:extLst>
              <c:f/>
              <c:strCache>
                <c:ptCount val="4"/>
                <c:pt idx="0">
                  <c:v>Current</c:v>
                </c:pt>
                <c:pt idx="1">
                  <c:v>Predicted 2025</c:v>
                </c:pt>
                <c:pt idx="2">
                  <c:v>Predicted 2030</c:v>
                </c:pt>
              </c:strCache>
            </c:strRef>
          </c:cat>
          <c:val>
            <c:numRef>
              <c:extLst>
                <c:ext xmlns:c15="http://schemas.microsoft.com/office/drawing/2012/chart" uri="{02D57815-91ED-43cb-92C2-25804820EDAC}">
                  <c15:fullRef>
                    <c15:sqref>('IT Equipment'!$E$57,'IT Equipment'!$E$37)</c15:sqref>
                  </c15:fullRef>
                </c:ext>
              </c:extLst>
              <c:f>'IT Equipment'!$E$37</c:f>
              <c:numCache>
                <c:formatCode>0.00</c:formatCode>
                <c:ptCount val="1"/>
                <c:pt idx="0">
                  <c:v>#N/A</c:v>
                </c:pt>
              </c:numCache>
            </c:numRef>
          </c:val>
          <c:smooth val="0"/>
          <c:extLst>
            <c:ext xmlns:c16="http://schemas.microsoft.com/office/drawing/2014/chart" uri="{C3380CC4-5D6E-409C-BE32-E72D297353CC}">
              <c16:uniqueId val="{00000000-8FC6-4034-9454-7CA19247F399}"/>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legend>
      <c:legendPos val="r"/>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Predicted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xmlns:c16="http://schemas.microsoft.com/office/drawing/2014/chart" uri="{F5D05F6E-A05E-4728-AFD3-386EB277150F}">
                  <c16:filteredLitCache>
                    <c:strCache>
                      <c:ptCount val="1"/>
                      <c:pt idx="0">
                        <c:v>Former</c:v>
                      </c:pt>
                    </c:strCache>
                  </c16:filteredLitCache>
                </c:ext>
              </c:extLst>
              <c:f/>
              <c:strCache>
                <c:ptCount val="4"/>
                <c:pt idx="0">
                  <c:v>Current</c:v>
                </c:pt>
                <c:pt idx="1">
                  <c:v>Predicted 2025</c:v>
                </c:pt>
                <c:pt idx="2">
                  <c:v>Predicted 2030</c:v>
                </c:pt>
              </c:strCache>
            </c:strRef>
          </c:cat>
          <c:val>
            <c:numRef>
              <c:extLst>
                <c:ext xmlns:c15="http://schemas.microsoft.com/office/drawing/2012/chart" uri="{02D57815-91ED-43cb-92C2-25804820EDAC}">
                  <c15:fullRef>
                    <c15:sqref>(Infrastructure!$E$58,Infrastructure!$E$37,Infrastructure!$E$45,Infrastructure!$E$52)</c15:sqref>
                  </c15:fullRef>
                </c:ext>
              </c:extLst>
              <c:f>(Infrastructure!$E$37,Infrastructure!$E$45,Infrastructure!$E$52)</c:f>
              <c:numCache>
                <c:formatCode>0.00</c:formatCode>
                <c:ptCount val="3"/>
                <c:pt idx="0">
                  <c:v>#N/A</c:v>
                </c:pt>
                <c:pt idx="1">
                  <c:v>#N/A</c:v>
                </c:pt>
                <c:pt idx="2">
                  <c:v>#N/A</c:v>
                </c:pt>
              </c:numCache>
            </c:numRef>
          </c:val>
          <c:smooth val="0"/>
          <c:extLst>
            <c:ext xmlns:c16="http://schemas.microsoft.com/office/drawing/2014/chart" uri="{C3380CC4-5D6E-409C-BE32-E72D297353CC}">
              <c16:uniqueId val="{00000001-D624-48F7-AEC5-E4B9453F6C16}"/>
            </c:ext>
          </c:extLst>
        </c:ser>
        <c:ser>
          <c:idx val="1"/>
          <c:order val="1"/>
          <c:tx>
            <c:v>Scenario 2</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xmlns:c16="http://schemas.microsoft.com/office/drawing/2014/chart" uri="{F5D05F6E-A05E-4728-AFD3-386EB277150F}">
                  <c16:filteredLitCache>
                    <c:strCache>
                      <c:ptCount val="1"/>
                      <c:pt idx="0">
                        <c:v>Former</c:v>
                      </c:pt>
                    </c:strCache>
                  </c16:filteredLitCache>
                </c:ext>
              </c:extLst>
              <c:f/>
              <c:strCache>
                <c:ptCount val="4"/>
                <c:pt idx="0">
                  <c:v>Current</c:v>
                </c:pt>
                <c:pt idx="1">
                  <c:v>Predicted 2025</c:v>
                </c:pt>
                <c:pt idx="2">
                  <c:v>Predicted 2030</c:v>
                </c:pt>
              </c:strCache>
            </c:strRef>
          </c:cat>
          <c:val>
            <c:numRef>
              <c:extLst>
                <c:ext xmlns:c15="http://schemas.microsoft.com/office/drawing/2012/chart" uri="{02D57815-91ED-43cb-92C2-25804820EDAC}">
                  <c15:fullRef>
                    <c15:sqref>(Infrastructure!$H$58,Infrastructure!$H$37,Infrastructure!$F$45,Infrastructure!$F$52)</c15:sqref>
                  </c15:fullRef>
                </c:ext>
              </c:extLst>
              <c:f>(Infrastructure!$H$37,Infrastructure!$F$45,Infrastructure!$F$52)</c:f>
              <c:numCache>
                <c:formatCode>0.00</c:formatCode>
                <c:ptCount val="3"/>
                <c:pt idx="0">
                  <c:v>#N/A</c:v>
                </c:pt>
                <c:pt idx="1">
                  <c:v>#N/A</c:v>
                </c:pt>
                <c:pt idx="2">
                  <c:v>#N/A</c:v>
                </c:pt>
              </c:numCache>
            </c:numRef>
          </c:val>
          <c:smooth val="0"/>
          <c:extLst>
            <c:ext xmlns:c16="http://schemas.microsoft.com/office/drawing/2014/chart" uri="{C3380CC4-5D6E-409C-BE32-E72D297353CC}">
              <c16:uniqueId val="{00000002-D624-48F7-AEC5-E4B9453F6C16}"/>
            </c:ext>
          </c:extLst>
        </c:ser>
        <c:ser>
          <c:idx val="2"/>
          <c:order val="2"/>
          <c:tx>
            <c:v>Current to 1 July 2021</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xmlns:c16="http://schemas.microsoft.com/office/drawing/2014/chart" uri="{F5D05F6E-A05E-4728-AFD3-386EB277150F}">
                  <c16:filteredLitCache>
                    <c:strCache>
                      <c:ptCount val="1"/>
                      <c:pt idx="0">
                        <c:v>Former</c:v>
                      </c:pt>
                    </c:strCache>
                  </c16:filteredLitCache>
                </c:ext>
              </c:extLst>
              <c:f/>
              <c:strCache>
                <c:ptCount val="4"/>
                <c:pt idx="0">
                  <c:v>Current</c:v>
                </c:pt>
                <c:pt idx="1">
                  <c:v>Predicted 2025</c:v>
                </c:pt>
                <c:pt idx="2">
                  <c:v>Predicted 2030</c:v>
                </c:pt>
              </c:strCache>
            </c:strRef>
          </c:cat>
          <c:val>
            <c:numRef>
              <c:extLst>
                <c:ext xmlns:c15="http://schemas.microsoft.com/office/drawing/2012/chart" uri="{02D57815-91ED-43cb-92C2-25804820EDAC}">
                  <c15:fullRef>
                    <c15:sqref>(Infrastructure!$E$58,Infrastructure!$E$37)</c15:sqref>
                  </c15:fullRef>
                </c:ext>
              </c:extLst>
              <c:f>Infrastructure!$E$37</c:f>
              <c:numCache>
                <c:formatCode>0.00</c:formatCode>
                <c:ptCount val="1"/>
                <c:pt idx="0">
                  <c:v>#N/A</c:v>
                </c:pt>
              </c:numCache>
            </c:numRef>
          </c:val>
          <c:smooth val="0"/>
          <c:extLst>
            <c:ext xmlns:c16="http://schemas.microsoft.com/office/drawing/2014/chart" uri="{C3380CC4-5D6E-409C-BE32-E72D297353CC}">
              <c16:uniqueId val="{00000003-D624-48F7-AEC5-E4B9453F6C16}"/>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legend>
      <c:legendPos val="r"/>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Predicted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xmlns:c16="http://schemas.microsoft.com/office/drawing/2014/chart" uri="{F5D05F6E-A05E-4728-AFD3-386EB277150F}">
                  <c16:filteredLitCache>
                    <c:strCache>
                      <c:ptCount val="1"/>
                      <c:pt idx="0">
                        <c:v>Former</c:v>
                      </c:pt>
                    </c:strCache>
                  </c16:filteredLitCache>
                </c:ext>
              </c:extLst>
              <c:f/>
              <c:strCache>
                <c:ptCount val="4"/>
                <c:pt idx="0">
                  <c:v>Current</c:v>
                </c:pt>
                <c:pt idx="1">
                  <c:v>Predicted 2025</c:v>
                </c:pt>
                <c:pt idx="2">
                  <c:v>Predicted 2030</c:v>
                </c:pt>
              </c:strCache>
            </c:strRef>
          </c:cat>
          <c:val>
            <c:numRef>
              <c:extLst>
                <c:ext xmlns:c15="http://schemas.microsoft.com/office/drawing/2012/chart" uri="{02D57815-91ED-43cb-92C2-25804820EDAC}">
                  <c15:fullRef>
                    <c15:sqref>('Whole Facility'!$E$58,'Whole Facility'!$E$37,'Whole Facility'!$E$45,'Whole Facility'!$E$52)</c15:sqref>
                  </c15:fullRef>
                </c:ext>
              </c:extLst>
              <c:f>('Whole Facility'!$E$37,'Whole Facility'!$E$45,'Whole Facility'!$E$52)</c:f>
              <c:numCache>
                <c:formatCode>0.00</c:formatCode>
                <c:ptCount val="3"/>
                <c:pt idx="0">
                  <c:v>#N/A</c:v>
                </c:pt>
                <c:pt idx="1">
                  <c:v>#N/A</c:v>
                </c:pt>
                <c:pt idx="2">
                  <c:v>#N/A</c:v>
                </c:pt>
              </c:numCache>
            </c:numRef>
          </c:val>
          <c:smooth val="0"/>
          <c:extLst>
            <c:ext xmlns:c16="http://schemas.microsoft.com/office/drawing/2014/chart" uri="{C3380CC4-5D6E-409C-BE32-E72D297353CC}">
              <c16:uniqueId val="{00000000-CCD2-405F-BEFA-573AE0BDEB8B}"/>
            </c:ext>
          </c:extLst>
        </c:ser>
        <c:ser>
          <c:idx val="1"/>
          <c:order val="1"/>
          <c:tx>
            <c:v>Scenario 2</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xmlns:c16="http://schemas.microsoft.com/office/drawing/2014/chart" uri="{F5D05F6E-A05E-4728-AFD3-386EB277150F}">
                  <c16:filteredLitCache>
                    <c:strCache>
                      <c:ptCount val="1"/>
                      <c:pt idx="0">
                        <c:v>Former</c:v>
                      </c:pt>
                    </c:strCache>
                  </c16:filteredLitCache>
                </c:ext>
              </c:extLst>
              <c:f/>
              <c:strCache>
                <c:ptCount val="4"/>
                <c:pt idx="0">
                  <c:v>Current</c:v>
                </c:pt>
                <c:pt idx="1">
                  <c:v>Predicted 2025</c:v>
                </c:pt>
                <c:pt idx="2">
                  <c:v>Predicted 2030</c:v>
                </c:pt>
              </c:strCache>
            </c:strRef>
          </c:cat>
          <c:val>
            <c:numRef>
              <c:extLst>
                <c:ext xmlns:c15="http://schemas.microsoft.com/office/drawing/2012/chart" uri="{02D57815-91ED-43cb-92C2-25804820EDAC}">
                  <c15:fullRef>
                    <c15:sqref>('Whole Facility'!$H$58,'Whole Facility'!$H$37,'Whole Facility'!$F$45,'Whole Facility'!$F$52)</c15:sqref>
                  </c15:fullRef>
                </c:ext>
              </c:extLst>
              <c:f>('Whole Facility'!$H$37,'Whole Facility'!$F$45,'Whole Facility'!$F$52)</c:f>
              <c:numCache>
                <c:formatCode>0.00</c:formatCode>
                <c:ptCount val="3"/>
                <c:pt idx="0">
                  <c:v>#N/A</c:v>
                </c:pt>
                <c:pt idx="1">
                  <c:v>#N/A</c:v>
                </c:pt>
                <c:pt idx="2">
                  <c:v>#N/A</c:v>
                </c:pt>
              </c:numCache>
            </c:numRef>
          </c:val>
          <c:smooth val="0"/>
          <c:extLst>
            <c:ext xmlns:c16="http://schemas.microsoft.com/office/drawing/2014/chart" uri="{C3380CC4-5D6E-409C-BE32-E72D297353CC}">
              <c16:uniqueId val="{00000001-CCD2-405F-BEFA-573AE0BDEB8B}"/>
            </c:ext>
          </c:extLst>
        </c:ser>
        <c:ser>
          <c:idx val="2"/>
          <c:order val="2"/>
          <c:tx>
            <c:v>Current to 1 July 2021</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xmlns:c16="http://schemas.microsoft.com/office/drawing/2014/chart" uri="{F5D05F6E-A05E-4728-AFD3-386EB277150F}">
                  <c16:filteredLitCache>
                    <c:strCache>
                      <c:ptCount val="1"/>
                      <c:pt idx="0">
                        <c:v>Former</c:v>
                      </c:pt>
                    </c:strCache>
                  </c16:filteredLitCache>
                </c:ext>
              </c:extLst>
              <c:f/>
              <c:strCache>
                <c:ptCount val="4"/>
                <c:pt idx="0">
                  <c:v>Current</c:v>
                </c:pt>
                <c:pt idx="1">
                  <c:v>Predicted 2025</c:v>
                </c:pt>
                <c:pt idx="2">
                  <c:v>Predicted 2030</c:v>
                </c:pt>
              </c:strCache>
            </c:strRef>
          </c:cat>
          <c:val>
            <c:numRef>
              <c:extLst>
                <c:ext xmlns:c15="http://schemas.microsoft.com/office/drawing/2012/chart" uri="{02D57815-91ED-43cb-92C2-25804820EDAC}">
                  <c15:fullRef>
                    <c15:sqref>('Whole Facility'!$E$58,'Whole Facility'!$E$37)</c15:sqref>
                  </c15:fullRef>
                </c:ext>
              </c:extLst>
              <c:f>'Whole Facility'!$E$37</c:f>
              <c:numCache>
                <c:formatCode>0.00</c:formatCode>
                <c:ptCount val="1"/>
                <c:pt idx="0">
                  <c:v>#N/A</c:v>
                </c:pt>
              </c:numCache>
            </c:numRef>
          </c:val>
          <c:smooth val="0"/>
          <c:extLst>
            <c:ext xmlns:c16="http://schemas.microsoft.com/office/drawing/2014/chart" uri="{C3380CC4-5D6E-409C-BE32-E72D297353CC}">
              <c16:uniqueId val="{00000002-CCD2-405F-BEFA-573AE0BDEB8B}"/>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legend>
      <c:legendPos val="r"/>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2.xml"/><Relationship Id="rId1" Type="http://schemas.openxmlformats.org/officeDocument/2006/relationships/image" Target="../media/image1.png"/><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3.xml"/><Relationship Id="rId1" Type="http://schemas.openxmlformats.org/officeDocument/2006/relationships/image" Target="../media/image1.png"/><Relationship Id="rId4"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 Id="rId4" Type="http://schemas.openxmlformats.org/officeDocument/2006/relationships/image" Target="../media/image7.jpe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8.png"/><Relationship Id="rId4"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1</xdr:col>
      <xdr:colOff>34374</xdr:colOff>
      <xdr:row>3</xdr:row>
      <xdr:rowOff>721495</xdr:rowOff>
    </xdr:from>
    <xdr:to>
      <xdr:col>3</xdr:col>
      <xdr:colOff>88457</xdr:colOff>
      <xdr:row>3</xdr:row>
      <xdr:rowOff>721495</xdr:rowOff>
    </xdr:to>
    <xdr:cxnSp macro="">
      <xdr:nvCxnSpPr>
        <xdr:cNvPr id="4" name="Straight Connector 3">
          <a:extLst>
            <a:ext uri="{FF2B5EF4-FFF2-40B4-BE49-F238E27FC236}">
              <a16:creationId xmlns:a16="http://schemas.microsoft.com/office/drawing/2014/main" id="{62D385D7-7ED9-44F1-A644-CF9EDA39B0AE}"/>
            </a:ext>
          </a:extLst>
        </xdr:cNvPr>
        <xdr:cNvCxnSpPr/>
      </xdr:nvCxnSpPr>
      <xdr:spPr>
        <a:xfrm flipV="1">
          <a:off x="262974" y="2778895"/>
          <a:ext cx="1501883"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40169</xdr:colOff>
      <xdr:row>3</xdr:row>
      <xdr:rowOff>482300</xdr:rowOff>
    </xdr:from>
    <xdr:to>
      <xdr:col>5</xdr:col>
      <xdr:colOff>776184</xdr:colOff>
      <xdr:row>3</xdr:row>
      <xdr:rowOff>482300</xdr:rowOff>
    </xdr:to>
    <xdr:cxnSp macro="">
      <xdr:nvCxnSpPr>
        <xdr:cNvPr id="5" name="Straight Connector 4">
          <a:extLst>
            <a:ext uri="{FF2B5EF4-FFF2-40B4-BE49-F238E27FC236}">
              <a16:creationId xmlns:a16="http://schemas.microsoft.com/office/drawing/2014/main" id="{ADA4D342-BFA4-4162-8013-1E63712C739A}"/>
            </a:ext>
          </a:extLst>
        </xdr:cNvPr>
        <xdr:cNvCxnSpPr/>
      </xdr:nvCxnSpPr>
      <xdr:spPr>
        <a:xfrm>
          <a:off x="268769" y="2539700"/>
          <a:ext cx="4716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546473</xdr:colOff>
      <xdr:row>3</xdr:row>
      <xdr:rowOff>9696</xdr:rowOff>
    </xdr:from>
    <xdr:to>
      <xdr:col>9</xdr:col>
      <xdr:colOff>1509</xdr:colOff>
      <xdr:row>3</xdr:row>
      <xdr:rowOff>739857</xdr:rowOff>
    </xdr:to>
    <xdr:pic>
      <xdr:nvPicPr>
        <xdr:cNvPr id="7" name="Picture 6">
          <a:extLst>
            <a:ext uri="{FF2B5EF4-FFF2-40B4-BE49-F238E27FC236}">
              <a16:creationId xmlns:a16="http://schemas.microsoft.com/office/drawing/2014/main" id="{D6D802E3-EB04-4016-922D-F0074415B5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16000" y="2046314"/>
          <a:ext cx="466417"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97546</xdr:colOff>
      <xdr:row>62</xdr:row>
      <xdr:rowOff>54087</xdr:rowOff>
    </xdr:from>
    <xdr:to>
      <xdr:col>8</xdr:col>
      <xdr:colOff>112089</xdr:colOff>
      <xdr:row>79</xdr:row>
      <xdr:rowOff>171935</xdr:rowOff>
    </xdr:to>
    <xdr:graphicFrame macro="">
      <xdr:nvGraphicFramePr>
        <xdr:cNvPr id="9" name="Chart 7">
          <a:extLst>
            <a:ext uri="{FF2B5EF4-FFF2-40B4-BE49-F238E27FC236}">
              <a16:creationId xmlns:a16="http://schemas.microsoft.com/office/drawing/2014/main" id="{BBE76445-574B-473C-A2B7-35F9382835E9}"/>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76199</xdr:colOff>
      <xdr:row>1</xdr:row>
      <xdr:rowOff>126194</xdr:rowOff>
    </xdr:from>
    <xdr:to>
      <xdr:col>2</xdr:col>
      <xdr:colOff>141514</xdr:colOff>
      <xdr:row>2</xdr:row>
      <xdr:rowOff>904965</xdr:rowOff>
    </xdr:to>
    <xdr:pic>
      <xdr:nvPicPr>
        <xdr:cNvPr id="10" name="Picture 5">
          <a:extLst>
            <a:ext uri="{FF2B5EF4-FFF2-40B4-BE49-F238E27FC236}">
              <a16:creationId xmlns:a16="http://schemas.microsoft.com/office/drawing/2014/main" id="{FDC7DB74-1681-492B-947C-CBCBEDEA92A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4799" y="956774"/>
          <a:ext cx="1269275" cy="969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331694</xdr:colOff>
      <xdr:row>0</xdr:row>
      <xdr:rowOff>73063</xdr:rowOff>
    </xdr:from>
    <xdr:to>
      <xdr:col>4</xdr:col>
      <xdr:colOff>1125628</xdr:colOff>
      <xdr:row>0</xdr:row>
      <xdr:rowOff>745416</xdr:rowOff>
    </xdr:to>
    <xdr:pic>
      <xdr:nvPicPr>
        <xdr:cNvPr id="14" name="Picture 9">
          <a:extLst>
            <a:ext uri="{FF2B5EF4-FFF2-40B4-BE49-F238E27FC236}">
              <a16:creationId xmlns:a16="http://schemas.microsoft.com/office/drawing/2014/main" id="{1524406B-5ABB-4A17-B008-B0F77FBC166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2015714" y="73063"/>
          <a:ext cx="2123624" cy="67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45260</xdr:colOff>
      <xdr:row>3</xdr:row>
      <xdr:rowOff>721499</xdr:rowOff>
    </xdr:from>
    <xdr:to>
      <xdr:col>3</xdr:col>
      <xdr:colOff>99343</xdr:colOff>
      <xdr:row>3</xdr:row>
      <xdr:rowOff>721499</xdr:rowOff>
    </xdr:to>
    <xdr:cxnSp macro="">
      <xdr:nvCxnSpPr>
        <xdr:cNvPr id="2" name="Straight Connector 1">
          <a:extLst>
            <a:ext uri="{FF2B5EF4-FFF2-40B4-BE49-F238E27FC236}">
              <a16:creationId xmlns:a16="http://schemas.microsoft.com/office/drawing/2014/main" id="{74AF6FB4-47FF-4022-8971-B096E6544A00}"/>
            </a:ext>
          </a:extLst>
        </xdr:cNvPr>
        <xdr:cNvCxnSpPr/>
      </xdr:nvCxnSpPr>
      <xdr:spPr>
        <a:xfrm flipV="1">
          <a:off x="273860" y="2778899"/>
          <a:ext cx="1501883"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40169</xdr:colOff>
      <xdr:row>3</xdr:row>
      <xdr:rowOff>482300</xdr:rowOff>
    </xdr:from>
    <xdr:to>
      <xdr:col>5</xdr:col>
      <xdr:colOff>987998</xdr:colOff>
      <xdr:row>3</xdr:row>
      <xdr:rowOff>482300</xdr:rowOff>
    </xdr:to>
    <xdr:cxnSp macro="">
      <xdr:nvCxnSpPr>
        <xdr:cNvPr id="3" name="Straight Connector 2">
          <a:extLst>
            <a:ext uri="{FF2B5EF4-FFF2-40B4-BE49-F238E27FC236}">
              <a16:creationId xmlns:a16="http://schemas.microsoft.com/office/drawing/2014/main" id="{63B52D46-D88B-489F-90DB-D1E7A878CABD}"/>
            </a:ext>
          </a:extLst>
        </xdr:cNvPr>
        <xdr:cNvCxnSpPr/>
      </xdr:nvCxnSpPr>
      <xdr:spPr>
        <a:xfrm>
          <a:off x="268769" y="2539700"/>
          <a:ext cx="4932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546473</xdr:colOff>
      <xdr:row>3</xdr:row>
      <xdr:rowOff>9696</xdr:rowOff>
    </xdr:from>
    <xdr:to>
      <xdr:col>9</xdr:col>
      <xdr:colOff>1508</xdr:colOff>
      <xdr:row>3</xdr:row>
      <xdr:rowOff>739857</xdr:rowOff>
    </xdr:to>
    <xdr:pic>
      <xdr:nvPicPr>
        <xdr:cNvPr id="5" name="Picture 4">
          <a:extLst>
            <a:ext uri="{FF2B5EF4-FFF2-40B4-BE49-F238E27FC236}">
              <a16:creationId xmlns:a16="http://schemas.microsoft.com/office/drawing/2014/main" id="{84C0C22B-0A5C-4747-B74C-9A798AAE9B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24313" y="1518456"/>
          <a:ext cx="468495" cy="716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129976</xdr:colOff>
      <xdr:row>62</xdr:row>
      <xdr:rowOff>169024</xdr:rowOff>
    </xdr:from>
    <xdr:to>
      <xdr:col>8</xdr:col>
      <xdr:colOff>208949</xdr:colOff>
      <xdr:row>80</xdr:row>
      <xdr:rowOff>91477</xdr:rowOff>
    </xdr:to>
    <xdr:graphicFrame macro="">
      <xdr:nvGraphicFramePr>
        <xdr:cNvPr id="6" name="Chart 7">
          <a:extLst>
            <a:ext uri="{FF2B5EF4-FFF2-40B4-BE49-F238E27FC236}">
              <a16:creationId xmlns:a16="http://schemas.microsoft.com/office/drawing/2014/main" id="{C9C0C40C-809E-4E81-ABED-9B99E635A728}"/>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76199</xdr:colOff>
      <xdr:row>1</xdr:row>
      <xdr:rowOff>126194</xdr:rowOff>
    </xdr:from>
    <xdr:to>
      <xdr:col>2</xdr:col>
      <xdr:colOff>141514</xdr:colOff>
      <xdr:row>2</xdr:row>
      <xdr:rowOff>904965</xdr:rowOff>
    </xdr:to>
    <xdr:pic>
      <xdr:nvPicPr>
        <xdr:cNvPr id="9" name="Picture 5">
          <a:extLst>
            <a:ext uri="{FF2B5EF4-FFF2-40B4-BE49-F238E27FC236}">
              <a16:creationId xmlns:a16="http://schemas.microsoft.com/office/drawing/2014/main" id="{79740ACA-86BC-4FE0-A4CE-7C9E6568F9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4799" y="956774"/>
          <a:ext cx="1360715" cy="969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331694</xdr:colOff>
      <xdr:row>0</xdr:row>
      <xdr:rowOff>73063</xdr:rowOff>
    </xdr:from>
    <xdr:to>
      <xdr:col>4</xdr:col>
      <xdr:colOff>1125628</xdr:colOff>
      <xdr:row>0</xdr:row>
      <xdr:rowOff>745416</xdr:rowOff>
    </xdr:to>
    <xdr:pic>
      <xdr:nvPicPr>
        <xdr:cNvPr id="11" name="Picture 9">
          <a:extLst>
            <a:ext uri="{FF2B5EF4-FFF2-40B4-BE49-F238E27FC236}">
              <a16:creationId xmlns:a16="http://schemas.microsoft.com/office/drawing/2014/main" id="{6A0B771E-6B48-4F1A-93DA-BB53B1EF12E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2015714" y="73063"/>
          <a:ext cx="2123624" cy="67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45260</xdr:colOff>
      <xdr:row>3</xdr:row>
      <xdr:rowOff>721502</xdr:rowOff>
    </xdr:from>
    <xdr:to>
      <xdr:col>3</xdr:col>
      <xdr:colOff>99343</xdr:colOff>
      <xdr:row>3</xdr:row>
      <xdr:rowOff>721502</xdr:rowOff>
    </xdr:to>
    <xdr:cxnSp macro="">
      <xdr:nvCxnSpPr>
        <xdr:cNvPr id="2" name="Straight Connector 1">
          <a:extLst>
            <a:ext uri="{FF2B5EF4-FFF2-40B4-BE49-F238E27FC236}">
              <a16:creationId xmlns:a16="http://schemas.microsoft.com/office/drawing/2014/main" id="{F47F76B0-C335-4B9B-A978-358841060218}"/>
            </a:ext>
          </a:extLst>
        </xdr:cNvPr>
        <xdr:cNvCxnSpPr/>
      </xdr:nvCxnSpPr>
      <xdr:spPr>
        <a:xfrm flipV="1">
          <a:off x="273860" y="2778902"/>
          <a:ext cx="1501883"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40169</xdr:colOff>
      <xdr:row>3</xdr:row>
      <xdr:rowOff>482304</xdr:rowOff>
    </xdr:from>
    <xdr:to>
      <xdr:col>5</xdr:col>
      <xdr:colOff>987998</xdr:colOff>
      <xdr:row>3</xdr:row>
      <xdr:rowOff>482304</xdr:rowOff>
    </xdr:to>
    <xdr:cxnSp macro="">
      <xdr:nvCxnSpPr>
        <xdr:cNvPr id="3" name="Straight Connector 2">
          <a:extLst>
            <a:ext uri="{FF2B5EF4-FFF2-40B4-BE49-F238E27FC236}">
              <a16:creationId xmlns:a16="http://schemas.microsoft.com/office/drawing/2014/main" id="{709BC65A-4535-401C-A084-6D05CDD9BB91}"/>
            </a:ext>
          </a:extLst>
        </xdr:cNvPr>
        <xdr:cNvCxnSpPr/>
      </xdr:nvCxnSpPr>
      <xdr:spPr>
        <a:xfrm>
          <a:off x="268769" y="2539704"/>
          <a:ext cx="4932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546473</xdr:colOff>
      <xdr:row>3</xdr:row>
      <xdr:rowOff>9696</xdr:rowOff>
    </xdr:from>
    <xdr:to>
      <xdr:col>9</xdr:col>
      <xdr:colOff>1510</xdr:colOff>
      <xdr:row>3</xdr:row>
      <xdr:rowOff>724617</xdr:rowOff>
    </xdr:to>
    <xdr:pic>
      <xdr:nvPicPr>
        <xdr:cNvPr id="5" name="Picture 4">
          <a:extLst>
            <a:ext uri="{FF2B5EF4-FFF2-40B4-BE49-F238E27FC236}">
              <a16:creationId xmlns:a16="http://schemas.microsoft.com/office/drawing/2014/main" id="{F44F2822-5DD6-4C94-A39C-C0F95DBA3D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24313" y="1518456"/>
          <a:ext cx="468495" cy="716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205995</xdr:colOff>
      <xdr:row>64</xdr:row>
      <xdr:rowOff>28578</xdr:rowOff>
    </xdr:from>
    <xdr:to>
      <xdr:col>8</xdr:col>
      <xdr:colOff>9105</xdr:colOff>
      <xdr:row>108</xdr:row>
      <xdr:rowOff>125856</xdr:rowOff>
    </xdr:to>
    <xdr:graphicFrame macro="">
      <xdr:nvGraphicFramePr>
        <xdr:cNvPr id="6" name="Chart 7">
          <a:extLst>
            <a:ext uri="{FF2B5EF4-FFF2-40B4-BE49-F238E27FC236}">
              <a16:creationId xmlns:a16="http://schemas.microsoft.com/office/drawing/2014/main" id="{2ABC0C81-741A-435C-8DAA-2B627CE955EB}"/>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76199</xdr:colOff>
      <xdr:row>1</xdr:row>
      <xdr:rowOff>126194</xdr:rowOff>
    </xdr:from>
    <xdr:to>
      <xdr:col>2</xdr:col>
      <xdr:colOff>141514</xdr:colOff>
      <xdr:row>2</xdr:row>
      <xdr:rowOff>904965</xdr:rowOff>
    </xdr:to>
    <xdr:pic>
      <xdr:nvPicPr>
        <xdr:cNvPr id="9" name="Picture 5">
          <a:extLst>
            <a:ext uri="{FF2B5EF4-FFF2-40B4-BE49-F238E27FC236}">
              <a16:creationId xmlns:a16="http://schemas.microsoft.com/office/drawing/2014/main" id="{FCD275C2-9B5A-440B-A328-7CE052290C5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4799" y="956774"/>
          <a:ext cx="1360715" cy="969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331694</xdr:colOff>
      <xdr:row>0</xdr:row>
      <xdr:rowOff>73063</xdr:rowOff>
    </xdr:from>
    <xdr:to>
      <xdr:col>4</xdr:col>
      <xdr:colOff>1125628</xdr:colOff>
      <xdr:row>0</xdr:row>
      <xdr:rowOff>745416</xdr:rowOff>
    </xdr:to>
    <xdr:pic>
      <xdr:nvPicPr>
        <xdr:cNvPr id="11" name="Picture 9">
          <a:extLst>
            <a:ext uri="{FF2B5EF4-FFF2-40B4-BE49-F238E27FC236}">
              <a16:creationId xmlns:a16="http://schemas.microsoft.com/office/drawing/2014/main" id="{249E8902-D5E0-48F9-8EBF-D7042E1D590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2015714" y="73063"/>
          <a:ext cx="2123624" cy="67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198120</xdr:colOff>
      <xdr:row>45</xdr:row>
      <xdr:rowOff>0</xdr:rowOff>
    </xdr:from>
    <xdr:to>
      <xdr:col>1</xdr:col>
      <xdr:colOff>1276350</xdr:colOff>
      <xdr:row>61</xdr:row>
      <xdr:rowOff>114300</xdr:rowOff>
    </xdr:to>
    <xdr:pic>
      <xdr:nvPicPr>
        <xdr:cNvPr id="2" name="Picture 4">
          <a:extLst>
            <a:ext uri="{FF2B5EF4-FFF2-40B4-BE49-F238E27FC236}">
              <a16:creationId xmlns:a16="http://schemas.microsoft.com/office/drawing/2014/main" id="{4A7A5CC6-42C9-4994-A3EA-4135290960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120" y="10408920"/>
          <a:ext cx="1310640" cy="1165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0</xdr:row>
      <xdr:rowOff>220980</xdr:rowOff>
    </xdr:from>
    <xdr:to>
      <xdr:col>2</xdr:col>
      <xdr:colOff>861060</xdr:colOff>
      <xdr:row>2</xdr:row>
      <xdr:rowOff>678180</xdr:rowOff>
    </xdr:to>
    <xdr:pic>
      <xdr:nvPicPr>
        <xdr:cNvPr id="3" name="Picture 5">
          <a:extLst>
            <a:ext uri="{FF2B5EF4-FFF2-40B4-BE49-F238E27FC236}">
              <a16:creationId xmlns:a16="http://schemas.microsoft.com/office/drawing/2014/main" id="{85AB4540-1D35-456F-8D47-2455F5E93BF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 y="220980"/>
          <a:ext cx="2095500" cy="1470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266700</xdr:colOff>
      <xdr:row>3</xdr:row>
      <xdr:rowOff>175260</xdr:rowOff>
    </xdr:from>
    <xdr:to>
      <xdr:col>8</xdr:col>
      <xdr:colOff>28575</xdr:colOff>
      <xdr:row>3</xdr:row>
      <xdr:rowOff>762000</xdr:rowOff>
    </xdr:to>
    <xdr:pic>
      <xdr:nvPicPr>
        <xdr:cNvPr id="4" name="Picture 6">
          <a:extLst>
            <a:ext uri="{FF2B5EF4-FFF2-40B4-BE49-F238E27FC236}">
              <a16:creationId xmlns:a16="http://schemas.microsoft.com/office/drawing/2014/main" id="{D023309F-93DB-46D6-9340-75B4902D29B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01740" y="1935480"/>
          <a:ext cx="48006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78740</xdr:colOff>
      <xdr:row>3</xdr:row>
      <xdr:rowOff>759264</xdr:rowOff>
    </xdr:from>
    <xdr:to>
      <xdr:col>2</xdr:col>
      <xdr:colOff>554951</xdr:colOff>
      <xdr:row>3</xdr:row>
      <xdr:rowOff>762437</xdr:rowOff>
    </xdr:to>
    <xdr:cxnSp macro="">
      <xdr:nvCxnSpPr>
        <xdr:cNvPr id="5" name="Straight Connector 4">
          <a:extLst>
            <a:ext uri="{FF2B5EF4-FFF2-40B4-BE49-F238E27FC236}">
              <a16:creationId xmlns:a16="http://schemas.microsoft.com/office/drawing/2014/main" id="{7C90A289-F266-4E0D-BC3F-20003461D963}"/>
            </a:ext>
          </a:extLst>
        </xdr:cNvPr>
        <xdr:cNvCxnSpPr/>
      </xdr:nvCxnSpPr>
      <xdr:spPr>
        <a:xfrm flipV="1">
          <a:off x="314960" y="2519484"/>
          <a:ext cx="1779231" cy="317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78740</xdr:colOff>
      <xdr:row>3</xdr:row>
      <xdr:rowOff>522521</xdr:rowOff>
    </xdr:from>
    <xdr:to>
      <xdr:col>3</xdr:col>
      <xdr:colOff>940448</xdr:colOff>
      <xdr:row>3</xdr:row>
      <xdr:rowOff>545020</xdr:rowOff>
    </xdr:to>
    <xdr:cxnSp macro="">
      <xdr:nvCxnSpPr>
        <xdr:cNvPr id="6" name="Straight Connector 5">
          <a:extLst>
            <a:ext uri="{FF2B5EF4-FFF2-40B4-BE49-F238E27FC236}">
              <a16:creationId xmlns:a16="http://schemas.microsoft.com/office/drawing/2014/main" id="{6ABD1093-E94B-4930-A936-2B687778B061}"/>
            </a:ext>
          </a:extLst>
        </xdr:cNvPr>
        <xdr:cNvCxnSpPr/>
      </xdr:nvCxnSpPr>
      <xdr:spPr>
        <a:xfrm flipV="1">
          <a:off x="314960" y="2282741"/>
          <a:ext cx="3178188" cy="22499"/>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1257300</xdr:colOff>
      <xdr:row>0</xdr:row>
      <xdr:rowOff>114300</xdr:rowOff>
    </xdr:from>
    <xdr:to>
      <xdr:col>6</xdr:col>
      <xdr:colOff>704850</xdr:colOff>
      <xdr:row>0</xdr:row>
      <xdr:rowOff>752475</xdr:rowOff>
    </xdr:to>
    <xdr:pic>
      <xdr:nvPicPr>
        <xdr:cNvPr id="7" name="Picture 9">
          <a:extLst>
            <a:ext uri="{FF2B5EF4-FFF2-40B4-BE49-F238E27FC236}">
              <a16:creationId xmlns:a16="http://schemas.microsoft.com/office/drawing/2014/main" id="{C323AEBF-607F-484F-963D-E616DF3CFF3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3810000" y="114300"/>
          <a:ext cx="193548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37652</xdr:colOff>
      <xdr:row>5</xdr:row>
      <xdr:rowOff>102123</xdr:rowOff>
    </xdr:from>
    <xdr:to>
      <xdr:col>7</xdr:col>
      <xdr:colOff>596707</xdr:colOff>
      <xdr:row>5</xdr:row>
      <xdr:rowOff>102123</xdr:rowOff>
    </xdr:to>
    <xdr:cxnSp macro="">
      <xdr:nvCxnSpPr>
        <xdr:cNvPr id="8" name="Straight Connector 7">
          <a:extLst>
            <a:ext uri="{FF2B5EF4-FFF2-40B4-BE49-F238E27FC236}">
              <a16:creationId xmlns:a16="http://schemas.microsoft.com/office/drawing/2014/main" id="{1CB14327-5813-4FE4-B67C-F319520B6441}"/>
            </a:ext>
          </a:extLst>
        </xdr:cNvPr>
        <xdr:cNvCxnSpPr/>
      </xdr:nvCxnSpPr>
      <xdr:spPr>
        <a:xfrm>
          <a:off x="273872" y="3447303"/>
          <a:ext cx="6357875"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198120</xdr:colOff>
      <xdr:row>45</xdr:row>
      <xdr:rowOff>0</xdr:rowOff>
    </xdr:from>
    <xdr:to>
      <xdr:col>1</xdr:col>
      <xdr:colOff>1276350</xdr:colOff>
      <xdr:row>50</xdr:row>
      <xdr:rowOff>114300</xdr:rowOff>
    </xdr:to>
    <xdr:pic>
      <xdr:nvPicPr>
        <xdr:cNvPr id="2" name="Picture 4">
          <a:extLst>
            <a:ext uri="{FF2B5EF4-FFF2-40B4-BE49-F238E27FC236}">
              <a16:creationId xmlns:a16="http://schemas.microsoft.com/office/drawing/2014/main" id="{9C238DD0-4D30-43F6-A201-9D24941B1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120" y="10408920"/>
          <a:ext cx="1310640" cy="120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0</xdr:row>
      <xdr:rowOff>220980</xdr:rowOff>
    </xdr:from>
    <xdr:to>
      <xdr:col>2</xdr:col>
      <xdr:colOff>861060</xdr:colOff>
      <xdr:row>2</xdr:row>
      <xdr:rowOff>678180</xdr:rowOff>
    </xdr:to>
    <xdr:pic>
      <xdr:nvPicPr>
        <xdr:cNvPr id="3" name="Picture 5">
          <a:extLst>
            <a:ext uri="{FF2B5EF4-FFF2-40B4-BE49-F238E27FC236}">
              <a16:creationId xmlns:a16="http://schemas.microsoft.com/office/drawing/2014/main" id="{5765D769-44C3-4003-A4CA-8BA5C59D9FE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 y="220980"/>
          <a:ext cx="2095500" cy="1470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266700</xdr:colOff>
      <xdr:row>3</xdr:row>
      <xdr:rowOff>175260</xdr:rowOff>
    </xdr:from>
    <xdr:to>
      <xdr:col>8</xdr:col>
      <xdr:colOff>28575</xdr:colOff>
      <xdr:row>3</xdr:row>
      <xdr:rowOff>762000</xdr:rowOff>
    </xdr:to>
    <xdr:pic>
      <xdr:nvPicPr>
        <xdr:cNvPr id="4" name="Picture 6">
          <a:extLst>
            <a:ext uri="{FF2B5EF4-FFF2-40B4-BE49-F238E27FC236}">
              <a16:creationId xmlns:a16="http://schemas.microsoft.com/office/drawing/2014/main" id="{159A1EFF-F582-4C27-9197-839D935CF5F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01740" y="1935480"/>
          <a:ext cx="48006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78740</xdr:colOff>
      <xdr:row>3</xdr:row>
      <xdr:rowOff>759264</xdr:rowOff>
    </xdr:from>
    <xdr:to>
      <xdr:col>2</xdr:col>
      <xdr:colOff>554951</xdr:colOff>
      <xdr:row>3</xdr:row>
      <xdr:rowOff>762437</xdr:rowOff>
    </xdr:to>
    <xdr:cxnSp macro="">
      <xdr:nvCxnSpPr>
        <xdr:cNvPr id="5" name="Straight Connector 4">
          <a:extLst>
            <a:ext uri="{FF2B5EF4-FFF2-40B4-BE49-F238E27FC236}">
              <a16:creationId xmlns:a16="http://schemas.microsoft.com/office/drawing/2014/main" id="{74315208-55B2-4FED-BA4F-62FA8606941F}"/>
            </a:ext>
          </a:extLst>
        </xdr:cNvPr>
        <xdr:cNvCxnSpPr/>
      </xdr:nvCxnSpPr>
      <xdr:spPr>
        <a:xfrm flipV="1">
          <a:off x="314960" y="2519484"/>
          <a:ext cx="1779231" cy="317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78740</xdr:colOff>
      <xdr:row>3</xdr:row>
      <xdr:rowOff>522521</xdr:rowOff>
    </xdr:from>
    <xdr:to>
      <xdr:col>3</xdr:col>
      <xdr:colOff>940448</xdr:colOff>
      <xdr:row>3</xdr:row>
      <xdr:rowOff>545020</xdr:rowOff>
    </xdr:to>
    <xdr:cxnSp macro="">
      <xdr:nvCxnSpPr>
        <xdr:cNvPr id="6" name="Straight Connector 5">
          <a:extLst>
            <a:ext uri="{FF2B5EF4-FFF2-40B4-BE49-F238E27FC236}">
              <a16:creationId xmlns:a16="http://schemas.microsoft.com/office/drawing/2014/main" id="{6F2AA145-557F-44DF-849A-AC0B468CB59D}"/>
            </a:ext>
          </a:extLst>
        </xdr:cNvPr>
        <xdr:cNvCxnSpPr/>
      </xdr:nvCxnSpPr>
      <xdr:spPr>
        <a:xfrm flipV="1">
          <a:off x="314960" y="2282741"/>
          <a:ext cx="3178188" cy="22499"/>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1257300</xdr:colOff>
      <xdr:row>0</xdr:row>
      <xdr:rowOff>114300</xdr:rowOff>
    </xdr:from>
    <xdr:to>
      <xdr:col>6</xdr:col>
      <xdr:colOff>704850</xdr:colOff>
      <xdr:row>0</xdr:row>
      <xdr:rowOff>752475</xdr:rowOff>
    </xdr:to>
    <xdr:pic>
      <xdr:nvPicPr>
        <xdr:cNvPr id="7" name="Picture 9">
          <a:extLst>
            <a:ext uri="{FF2B5EF4-FFF2-40B4-BE49-F238E27FC236}">
              <a16:creationId xmlns:a16="http://schemas.microsoft.com/office/drawing/2014/main" id="{4E5943B1-047B-41E3-A133-A7AD818A0FD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3810000" y="114300"/>
          <a:ext cx="193548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37652</xdr:colOff>
      <xdr:row>5</xdr:row>
      <xdr:rowOff>102123</xdr:rowOff>
    </xdr:from>
    <xdr:to>
      <xdr:col>7</xdr:col>
      <xdr:colOff>596707</xdr:colOff>
      <xdr:row>5</xdr:row>
      <xdr:rowOff>102123</xdr:rowOff>
    </xdr:to>
    <xdr:cxnSp macro="">
      <xdr:nvCxnSpPr>
        <xdr:cNvPr id="8" name="Straight Connector 7">
          <a:extLst>
            <a:ext uri="{FF2B5EF4-FFF2-40B4-BE49-F238E27FC236}">
              <a16:creationId xmlns:a16="http://schemas.microsoft.com/office/drawing/2014/main" id="{7AD1B22D-1FE6-46F5-9A46-43D0DC1A3C67}"/>
            </a:ext>
          </a:extLst>
        </xdr:cNvPr>
        <xdr:cNvCxnSpPr/>
      </xdr:nvCxnSpPr>
      <xdr:spPr>
        <a:xfrm>
          <a:off x="273872" y="3447303"/>
          <a:ext cx="6357875"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vironmentnswgov.sharepoint.com/Google%20Drive/NABERS/9.%20Reverse%20Calculators/Updated/reverse_calculator_-_data_centres_v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Centre Reverse Calculator"/>
      <sheetName val="Data Centre_ERF"/>
      <sheetName val="NGA factors 2020"/>
      <sheetName val="calc_coefficients"/>
      <sheetName val="NGA_factors"/>
      <sheetName val="Climate_pcode_xref"/>
      <sheetName val="Climate_zones"/>
      <sheetName val="States"/>
    </sheetNames>
    <sheetDataSet>
      <sheetData sheetId="0"/>
      <sheetData sheetId="1"/>
      <sheetData sheetId="2"/>
      <sheetData sheetId="3">
        <row r="5">
          <cell r="A5" t="str">
            <v>NSW</v>
          </cell>
          <cell r="B5">
            <v>0.9</v>
          </cell>
          <cell r="C5">
            <v>6.4630000000000007E-2</v>
          </cell>
          <cell r="D5">
            <v>2.5174799999999999</v>
          </cell>
          <cell r="E5">
            <v>2.8486799999999999</v>
          </cell>
        </row>
        <row r="6">
          <cell r="A6" t="str">
            <v>ACT</v>
          </cell>
          <cell r="B6">
            <v>0.9</v>
          </cell>
          <cell r="C6">
            <v>6.4630000000000007E-2</v>
          </cell>
          <cell r="D6">
            <v>2.5174799999999999</v>
          </cell>
          <cell r="E6">
            <v>2.8486799999999999</v>
          </cell>
        </row>
        <row r="7">
          <cell r="A7" t="str">
            <v>QLD</v>
          </cell>
          <cell r="B7">
            <v>0.93</v>
          </cell>
          <cell r="C7">
            <v>6.0330000000000002E-2</v>
          </cell>
          <cell r="D7">
            <v>2.5174799999999999</v>
          </cell>
          <cell r="E7">
            <v>2.8486799999999999</v>
          </cell>
        </row>
        <row r="8">
          <cell r="A8" t="str">
            <v>SA</v>
          </cell>
          <cell r="B8">
            <v>0.52</v>
          </cell>
          <cell r="C8">
            <v>6.2230000000000001E-2</v>
          </cell>
          <cell r="D8">
            <v>2.5174799999999999</v>
          </cell>
          <cell r="E8">
            <v>2.8486799999999999</v>
          </cell>
        </row>
        <row r="9">
          <cell r="A9" t="str">
            <v>VIC</v>
          </cell>
          <cell r="B9">
            <v>1.0900000000000001</v>
          </cell>
          <cell r="C9">
            <v>5.5530000000000003E-2</v>
          </cell>
          <cell r="D9">
            <v>2.5174799999999999</v>
          </cell>
          <cell r="E9">
            <v>2.8486799999999999</v>
          </cell>
        </row>
        <row r="10">
          <cell r="A10" t="str">
            <v>NT</v>
          </cell>
          <cell r="B10">
            <v>0.69</v>
          </cell>
          <cell r="C10">
            <v>5.1529999999999999E-2</v>
          </cell>
          <cell r="D10">
            <v>2.5174799999999999</v>
          </cell>
          <cell r="E10">
            <v>2.8486799999999999</v>
          </cell>
        </row>
        <row r="11">
          <cell r="A11" t="str">
            <v>WA</v>
          </cell>
          <cell r="B11">
            <v>0.7</v>
          </cell>
          <cell r="C11">
            <v>5.5629999999999999E-2</v>
          </cell>
          <cell r="D11">
            <v>2.5174799999999999</v>
          </cell>
          <cell r="E11">
            <v>2.8486799999999999</v>
          </cell>
        </row>
        <row r="12">
          <cell r="A12" t="str">
            <v>TAS</v>
          </cell>
          <cell r="B12">
            <v>1</v>
          </cell>
          <cell r="C12">
            <v>0.20830000000000001</v>
          </cell>
          <cell r="E12">
            <v>8.0417000000000005</v>
          </cell>
        </row>
      </sheetData>
      <sheetData sheetId="4"/>
      <sheetData sheetId="5">
        <row r="1">
          <cell r="A1" t="str">
            <v>Postcode</v>
          </cell>
          <cell r="B1" t="str">
            <v>Climate_zone</v>
          </cell>
          <cell r="C1" t="str">
            <v>State</v>
          </cell>
        </row>
        <row r="2">
          <cell r="A2">
            <v>200</v>
          </cell>
          <cell r="B2">
            <v>64</v>
          </cell>
          <cell r="C2" t="str">
            <v>NSW</v>
          </cell>
        </row>
        <row r="3">
          <cell r="A3">
            <v>211</v>
          </cell>
          <cell r="B3">
            <v>64</v>
          </cell>
          <cell r="C3" t="str">
            <v>NSW</v>
          </cell>
        </row>
        <row r="4">
          <cell r="A4">
            <v>212</v>
          </cell>
          <cell r="B4">
            <v>64</v>
          </cell>
          <cell r="C4" t="str">
            <v>NSW</v>
          </cell>
        </row>
        <row r="5">
          <cell r="A5">
            <v>230</v>
          </cell>
          <cell r="B5">
            <v>64</v>
          </cell>
          <cell r="C5" t="str">
            <v>NSW</v>
          </cell>
        </row>
        <row r="6">
          <cell r="A6">
            <v>237</v>
          </cell>
          <cell r="B6">
            <v>64</v>
          </cell>
          <cell r="C6" t="str">
            <v>NSW</v>
          </cell>
        </row>
        <row r="7">
          <cell r="A7">
            <v>238</v>
          </cell>
          <cell r="B7">
            <v>64</v>
          </cell>
          <cell r="C7" t="str">
            <v>NSW</v>
          </cell>
        </row>
        <row r="8">
          <cell r="A8">
            <v>239</v>
          </cell>
          <cell r="B8">
            <v>64</v>
          </cell>
          <cell r="C8" t="str">
            <v>NSW</v>
          </cell>
        </row>
        <row r="9">
          <cell r="A9">
            <v>240</v>
          </cell>
          <cell r="B9">
            <v>64</v>
          </cell>
          <cell r="C9" t="str">
            <v>NSW</v>
          </cell>
        </row>
        <row r="10">
          <cell r="A10">
            <v>241</v>
          </cell>
          <cell r="B10">
            <v>64</v>
          </cell>
          <cell r="C10" t="str">
            <v>NSW</v>
          </cell>
        </row>
        <row r="11">
          <cell r="A11">
            <v>242</v>
          </cell>
          <cell r="B11">
            <v>64</v>
          </cell>
          <cell r="C11" t="str">
            <v>NSW</v>
          </cell>
        </row>
        <row r="12">
          <cell r="A12">
            <v>243</v>
          </cell>
          <cell r="B12">
            <v>64</v>
          </cell>
          <cell r="C12" t="str">
            <v>NSW</v>
          </cell>
        </row>
        <row r="13">
          <cell r="A13">
            <v>244</v>
          </cell>
          <cell r="B13">
            <v>64</v>
          </cell>
          <cell r="C13" t="str">
            <v>NSW</v>
          </cell>
        </row>
        <row r="14">
          <cell r="A14">
            <v>245</v>
          </cell>
          <cell r="B14">
            <v>64</v>
          </cell>
          <cell r="C14" t="str">
            <v>NSW</v>
          </cell>
        </row>
        <row r="15">
          <cell r="A15">
            <v>246</v>
          </cell>
          <cell r="B15">
            <v>64</v>
          </cell>
          <cell r="C15" t="str">
            <v>NSW</v>
          </cell>
        </row>
        <row r="16">
          <cell r="A16">
            <v>247</v>
          </cell>
          <cell r="B16">
            <v>64</v>
          </cell>
          <cell r="C16" t="str">
            <v>NSW</v>
          </cell>
        </row>
        <row r="17">
          <cell r="A17">
            <v>248</v>
          </cell>
          <cell r="B17">
            <v>64</v>
          </cell>
          <cell r="C17" t="str">
            <v>NSW</v>
          </cell>
        </row>
        <row r="18">
          <cell r="A18">
            <v>249</v>
          </cell>
          <cell r="B18">
            <v>64</v>
          </cell>
          <cell r="C18" t="str">
            <v>NSW</v>
          </cell>
        </row>
        <row r="19">
          <cell r="A19">
            <v>250</v>
          </cell>
          <cell r="B19">
            <v>64</v>
          </cell>
          <cell r="C19" t="str">
            <v>NSW</v>
          </cell>
        </row>
        <row r="20">
          <cell r="A20">
            <v>251</v>
          </cell>
          <cell r="B20">
            <v>64</v>
          </cell>
          <cell r="C20" t="str">
            <v>NSW</v>
          </cell>
        </row>
        <row r="21">
          <cell r="A21">
            <v>252</v>
          </cell>
          <cell r="B21">
            <v>64</v>
          </cell>
          <cell r="C21" t="str">
            <v>NSW</v>
          </cell>
        </row>
        <row r="22">
          <cell r="A22">
            <v>253</v>
          </cell>
          <cell r="B22">
            <v>64</v>
          </cell>
          <cell r="C22" t="str">
            <v>NSW</v>
          </cell>
        </row>
        <row r="23">
          <cell r="A23">
            <v>254</v>
          </cell>
          <cell r="B23">
            <v>64</v>
          </cell>
          <cell r="C23" t="str">
            <v>NSW</v>
          </cell>
        </row>
        <row r="24">
          <cell r="A24">
            <v>255</v>
          </cell>
          <cell r="B24">
            <v>64</v>
          </cell>
          <cell r="C24" t="str">
            <v>NSW</v>
          </cell>
        </row>
        <row r="25">
          <cell r="A25">
            <v>256</v>
          </cell>
          <cell r="B25">
            <v>64</v>
          </cell>
          <cell r="C25" t="str">
            <v>NSW</v>
          </cell>
        </row>
        <row r="26">
          <cell r="A26">
            <v>257</v>
          </cell>
          <cell r="B26">
            <v>64</v>
          </cell>
          <cell r="C26" t="str">
            <v>NSW</v>
          </cell>
        </row>
        <row r="27">
          <cell r="A27">
            <v>258</v>
          </cell>
          <cell r="B27">
            <v>64</v>
          </cell>
          <cell r="C27" t="str">
            <v>NSW</v>
          </cell>
        </row>
        <row r="28">
          <cell r="A28">
            <v>259</v>
          </cell>
          <cell r="B28">
            <v>64</v>
          </cell>
          <cell r="C28" t="str">
            <v>NSW</v>
          </cell>
        </row>
        <row r="29">
          <cell r="A29">
            <v>260</v>
          </cell>
          <cell r="B29">
            <v>64</v>
          </cell>
          <cell r="C29" t="str">
            <v>NSW</v>
          </cell>
        </row>
        <row r="30">
          <cell r="A30">
            <v>261</v>
          </cell>
          <cell r="B30">
            <v>64</v>
          </cell>
          <cell r="C30" t="str">
            <v>NSW</v>
          </cell>
        </row>
        <row r="31">
          <cell r="A31">
            <v>262</v>
          </cell>
          <cell r="B31">
            <v>64</v>
          </cell>
          <cell r="C31" t="str">
            <v>NSW</v>
          </cell>
        </row>
        <row r="32">
          <cell r="A32">
            <v>263</v>
          </cell>
          <cell r="B32">
            <v>64</v>
          </cell>
          <cell r="C32" t="str">
            <v>NSW</v>
          </cell>
        </row>
        <row r="33">
          <cell r="A33">
            <v>264</v>
          </cell>
          <cell r="B33">
            <v>64</v>
          </cell>
          <cell r="C33" t="str">
            <v>NSW</v>
          </cell>
        </row>
        <row r="34">
          <cell r="A34">
            <v>266</v>
          </cell>
          <cell r="B34">
            <v>64</v>
          </cell>
          <cell r="C34" t="str">
            <v>NSW</v>
          </cell>
        </row>
        <row r="35">
          <cell r="A35">
            <v>267</v>
          </cell>
          <cell r="B35">
            <v>64</v>
          </cell>
          <cell r="C35" t="str">
            <v>NSW</v>
          </cell>
        </row>
        <row r="36">
          <cell r="A36">
            <v>268</v>
          </cell>
          <cell r="B36">
            <v>64</v>
          </cell>
          <cell r="C36" t="str">
            <v>NSW</v>
          </cell>
        </row>
        <row r="37">
          <cell r="A37">
            <v>269</v>
          </cell>
          <cell r="B37">
            <v>64</v>
          </cell>
          <cell r="C37" t="str">
            <v>NSW</v>
          </cell>
        </row>
        <row r="38">
          <cell r="A38">
            <v>270</v>
          </cell>
          <cell r="B38">
            <v>64</v>
          </cell>
          <cell r="C38" t="str">
            <v>NSW</v>
          </cell>
        </row>
        <row r="39">
          <cell r="A39">
            <v>271</v>
          </cell>
          <cell r="B39">
            <v>64</v>
          </cell>
          <cell r="C39" t="str">
            <v>NSW</v>
          </cell>
        </row>
        <row r="40">
          <cell r="A40">
            <v>272</v>
          </cell>
          <cell r="B40">
            <v>64</v>
          </cell>
          <cell r="C40" t="str">
            <v>NSW</v>
          </cell>
        </row>
        <row r="41">
          <cell r="A41">
            <v>273</v>
          </cell>
          <cell r="B41">
            <v>64</v>
          </cell>
          <cell r="C41" t="str">
            <v>NSW</v>
          </cell>
        </row>
        <row r="42">
          <cell r="A42">
            <v>274</v>
          </cell>
          <cell r="B42">
            <v>64</v>
          </cell>
          <cell r="C42" t="str">
            <v>NSW</v>
          </cell>
        </row>
        <row r="43">
          <cell r="A43">
            <v>275</v>
          </cell>
          <cell r="B43">
            <v>64</v>
          </cell>
          <cell r="C43" t="str">
            <v>NSW</v>
          </cell>
        </row>
        <row r="44">
          <cell r="A44">
            <v>276</v>
          </cell>
          <cell r="B44">
            <v>64</v>
          </cell>
          <cell r="C44" t="str">
            <v>NSW</v>
          </cell>
        </row>
        <row r="45">
          <cell r="A45">
            <v>277</v>
          </cell>
          <cell r="B45">
            <v>64</v>
          </cell>
          <cell r="C45" t="str">
            <v>NSW</v>
          </cell>
        </row>
        <row r="46">
          <cell r="A46">
            <v>278</v>
          </cell>
          <cell r="B46">
            <v>64</v>
          </cell>
          <cell r="C46" t="str">
            <v>NSW</v>
          </cell>
        </row>
        <row r="47">
          <cell r="A47">
            <v>279</v>
          </cell>
          <cell r="B47">
            <v>64</v>
          </cell>
          <cell r="C47" t="str">
            <v>NSW</v>
          </cell>
        </row>
        <row r="48">
          <cell r="A48">
            <v>280</v>
          </cell>
          <cell r="B48">
            <v>64</v>
          </cell>
          <cell r="C48" t="str">
            <v>NSW</v>
          </cell>
        </row>
        <row r="49">
          <cell r="A49">
            <v>281</v>
          </cell>
          <cell r="B49">
            <v>64</v>
          </cell>
          <cell r="C49" t="str">
            <v>NSW</v>
          </cell>
        </row>
        <row r="50">
          <cell r="A50">
            <v>282</v>
          </cell>
          <cell r="B50">
            <v>64</v>
          </cell>
          <cell r="C50" t="str">
            <v>NSW</v>
          </cell>
        </row>
        <row r="51">
          <cell r="A51">
            <v>283</v>
          </cell>
          <cell r="B51">
            <v>64</v>
          </cell>
          <cell r="C51" t="str">
            <v>NSW</v>
          </cell>
        </row>
        <row r="52">
          <cell r="A52">
            <v>284</v>
          </cell>
          <cell r="B52">
            <v>64</v>
          </cell>
          <cell r="C52" t="str">
            <v>NSW</v>
          </cell>
        </row>
        <row r="53">
          <cell r="A53">
            <v>285</v>
          </cell>
          <cell r="B53">
            <v>64</v>
          </cell>
          <cell r="C53" t="str">
            <v>NSW</v>
          </cell>
        </row>
        <row r="54">
          <cell r="A54">
            <v>286</v>
          </cell>
          <cell r="B54">
            <v>64</v>
          </cell>
          <cell r="C54" t="str">
            <v>NSW</v>
          </cell>
        </row>
        <row r="55">
          <cell r="A55">
            <v>287</v>
          </cell>
          <cell r="B55">
            <v>64</v>
          </cell>
          <cell r="C55" t="str">
            <v>NSW</v>
          </cell>
        </row>
        <row r="56">
          <cell r="A56">
            <v>288</v>
          </cell>
          <cell r="B56">
            <v>64</v>
          </cell>
          <cell r="C56" t="str">
            <v>NSW</v>
          </cell>
        </row>
        <row r="57">
          <cell r="A57">
            <v>289</v>
          </cell>
          <cell r="B57">
            <v>64</v>
          </cell>
          <cell r="C57" t="str">
            <v>NSW</v>
          </cell>
        </row>
        <row r="58">
          <cell r="A58">
            <v>290</v>
          </cell>
          <cell r="B58">
            <v>64</v>
          </cell>
          <cell r="C58" t="str">
            <v>NSW</v>
          </cell>
        </row>
        <row r="59">
          <cell r="A59">
            <v>291</v>
          </cell>
          <cell r="B59">
            <v>64</v>
          </cell>
          <cell r="C59" t="str">
            <v>NSW</v>
          </cell>
        </row>
        <row r="60">
          <cell r="A60">
            <v>293</v>
          </cell>
          <cell r="B60">
            <v>64</v>
          </cell>
          <cell r="C60" t="str">
            <v>NSW</v>
          </cell>
        </row>
        <row r="61">
          <cell r="A61">
            <v>294</v>
          </cell>
          <cell r="B61">
            <v>64</v>
          </cell>
          <cell r="C61" t="str">
            <v>NSW</v>
          </cell>
        </row>
        <row r="62">
          <cell r="A62">
            <v>295</v>
          </cell>
          <cell r="B62">
            <v>64</v>
          </cell>
          <cell r="C62" t="str">
            <v>NSW</v>
          </cell>
        </row>
        <row r="63">
          <cell r="A63">
            <v>296</v>
          </cell>
          <cell r="B63">
            <v>64</v>
          </cell>
          <cell r="C63" t="str">
            <v>NSW</v>
          </cell>
        </row>
        <row r="64">
          <cell r="A64">
            <v>297</v>
          </cell>
          <cell r="B64">
            <v>64</v>
          </cell>
          <cell r="C64" t="str">
            <v>NSW</v>
          </cell>
        </row>
        <row r="65">
          <cell r="A65">
            <v>298</v>
          </cell>
          <cell r="B65">
            <v>64</v>
          </cell>
          <cell r="C65" t="str">
            <v>NSW</v>
          </cell>
        </row>
        <row r="66">
          <cell r="A66">
            <v>299</v>
          </cell>
          <cell r="B66">
            <v>64</v>
          </cell>
          <cell r="C66" t="str">
            <v>NSW</v>
          </cell>
        </row>
        <row r="67">
          <cell r="A67">
            <v>800</v>
          </cell>
          <cell r="B67">
            <v>66</v>
          </cell>
          <cell r="C67" t="str">
            <v>NT</v>
          </cell>
        </row>
        <row r="68">
          <cell r="A68">
            <v>801</v>
          </cell>
          <cell r="B68">
            <v>66</v>
          </cell>
          <cell r="C68" t="str">
            <v>NT</v>
          </cell>
        </row>
        <row r="69">
          <cell r="A69">
            <v>804</v>
          </cell>
          <cell r="B69">
            <v>66</v>
          </cell>
          <cell r="C69" t="str">
            <v>NT</v>
          </cell>
        </row>
        <row r="70">
          <cell r="A70">
            <v>810</v>
          </cell>
          <cell r="B70">
            <v>66</v>
          </cell>
          <cell r="C70" t="str">
            <v>NT</v>
          </cell>
        </row>
        <row r="71">
          <cell r="A71">
            <v>811</v>
          </cell>
          <cell r="B71">
            <v>66</v>
          </cell>
          <cell r="C71" t="str">
            <v>NT</v>
          </cell>
        </row>
        <row r="72">
          <cell r="A72">
            <v>812</v>
          </cell>
          <cell r="B72">
            <v>66</v>
          </cell>
          <cell r="C72" t="str">
            <v>NT</v>
          </cell>
        </row>
        <row r="73">
          <cell r="A73">
            <v>813</v>
          </cell>
          <cell r="B73">
            <v>66</v>
          </cell>
          <cell r="C73" t="str">
            <v>NT</v>
          </cell>
        </row>
        <row r="74">
          <cell r="A74">
            <v>814</v>
          </cell>
          <cell r="B74">
            <v>66</v>
          </cell>
          <cell r="C74" t="str">
            <v>NT</v>
          </cell>
        </row>
        <row r="75">
          <cell r="A75">
            <v>815</v>
          </cell>
          <cell r="B75">
            <v>66</v>
          </cell>
          <cell r="C75" t="str">
            <v>NT</v>
          </cell>
        </row>
        <row r="76">
          <cell r="A76">
            <v>820</v>
          </cell>
          <cell r="B76">
            <v>66</v>
          </cell>
          <cell r="C76" t="str">
            <v>NT</v>
          </cell>
        </row>
        <row r="77">
          <cell r="A77">
            <v>821</v>
          </cell>
          <cell r="B77">
            <v>66</v>
          </cell>
          <cell r="C77" t="str">
            <v>NT</v>
          </cell>
        </row>
        <row r="78">
          <cell r="A78">
            <v>822</v>
          </cell>
          <cell r="B78">
            <v>66</v>
          </cell>
          <cell r="C78" t="str">
            <v>NT</v>
          </cell>
        </row>
        <row r="79">
          <cell r="A79">
            <v>828</v>
          </cell>
          <cell r="B79">
            <v>66</v>
          </cell>
          <cell r="C79" t="str">
            <v>NT</v>
          </cell>
        </row>
        <row r="80">
          <cell r="A80">
            <v>830</v>
          </cell>
          <cell r="B80">
            <v>66</v>
          </cell>
          <cell r="C80" t="str">
            <v>NT</v>
          </cell>
        </row>
        <row r="81">
          <cell r="A81">
            <v>831</v>
          </cell>
          <cell r="B81">
            <v>66</v>
          </cell>
          <cell r="C81" t="str">
            <v>NT</v>
          </cell>
        </row>
        <row r="82">
          <cell r="A82">
            <v>832</v>
          </cell>
          <cell r="B82">
            <v>66</v>
          </cell>
          <cell r="C82" t="str">
            <v>NT</v>
          </cell>
        </row>
        <row r="83">
          <cell r="A83">
            <v>835</v>
          </cell>
          <cell r="B83">
            <v>66</v>
          </cell>
          <cell r="C83" t="str">
            <v>NT</v>
          </cell>
        </row>
        <row r="84">
          <cell r="A84">
            <v>836</v>
          </cell>
          <cell r="B84">
            <v>66</v>
          </cell>
          <cell r="C84" t="str">
            <v>NT</v>
          </cell>
        </row>
        <row r="85">
          <cell r="A85">
            <v>837</v>
          </cell>
          <cell r="B85">
            <v>66</v>
          </cell>
          <cell r="C85" t="str">
            <v>NT</v>
          </cell>
        </row>
        <row r="86">
          <cell r="A86">
            <v>840</v>
          </cell>
          <cell r="B86">
            <v>66</v>
          </cell>
          <cell r="C86" t="str">
            <v>NT</v>
          </cell>
        </row>
        <row r="87">
          <cell r="A87">
            <v>845</v>
          </cell>
          <cell r="B87">
            <v>66</v>
          </cell>
          <cell r="C87" t="str">
            <v>NT</v>
          </cell>
        </row>
        <row r="88">
          <cell r="A88">
            <v>846</v>
          </cell>
          <cell r="B88">
            <v>66</v>
          </cell>
          <cell r="C88" t="str">
            <v>NT</v>
          </cell>
        </row>
        <row r="89">
          <cell r="A89">
            <v>847</v>
          </cell>
          <cell r="B89">
            <v>66</v>
          </cell>
          <cell r="C89" t="str">
            <v>NT</v>
          </cell>
        </row>
        <row r="90">
          <cell r="A90">
            <v>850</v>
          </cell>
          <cell r="B90">
            <v>66</v>
          </cell>
          <cell r="C90" t="str">
            <v>NT</v>
          </cell>
        </row>
        <row r="91">
          <cell r="A91">
            <v>851</v>
          </cell>
          <cell r="B91">
            <v>66</v>
          </cell>
          <cell r="C91" t="str">
            <v>NT</v>
          </cell>
        </row>
        <row r="92">
          <cell r="A92">
            <v>852</v>
          </cell>
          <cell r="B92">
            <v>66</v>
          </cell>
          <cell r="C92" t="str">
            <v>NT</v>
          </cell>
        </row>
        <row r="93">
          <cell r="A93">
            <v>853</v>
          </cell>
          <cell r="B93">
            <v>66</v>
          </cell>
          <cell r="C93" t="str">
            <v>NT</v>
          </cell>
        </row>
        <row r="94">
          <cell r="A94">
            <v>854</v>
          </cell>
          <cell r="B94">
            <v>66</v>
          </cell>
          <cell r="C94" t="str">
            <v>NT</v>
          </cell>
        </row>
        <row r="95">
          <cell r="A95">
            <v>860</v>
          </cell>
          <cell r="B95">
            <v>70</v>
          </cell>
          <cell r="C95" t="str">
            <v>NT</v>
          </cell>
        </row>
        <row r="96">
          <cell r="A96">
            <v>861</v>
          </cell>
          <cell r="B96">
            <v>70</v>
          </cell>
          <cell r="C96" t="str">
            <v>NT</v>
          </cell>
        </row>
        <row r="97">
          <cell r="A97">
            <v>862</v>
          </cell>
          <cell r="B97">
            <v>70</v>
          </cell>
          <cell r="C97" t="str">
            <v>NT</v>
          </cell>
        </row>
        <row r="98">
          <cell r="A98">
            <v>870</v>
          </cell>
          <cell r="B98">
            <v>71</v>
          </cell>
          <cell r="C98" t="str">
            <v>NT</v>
          </cell>
        </row>
        <row r="99">
          <cell r="A99">
            <v>871</v>
          </cell>
          <cell r="B99">
            <v>71</v>
          </cell>
          <cell r="C99" t="str">
            <v>NT</v>
          </cell>
        </row>
        <row r="100">
          <cell r="A100">
            <v>872</v>
          </cell>
          <cell r="B100">
            <v>71</v>
          </cell>
          <cell r="C100" t="str">
            <v>NT</v>
          </cell>
        </row>
        <row r="101">
          <cell r="A101">
            <v>880</v>
          </cell>
          <cell r="B101">
            <v>67</v>
          </cell>
          <cell r="C101" t="str">
            <v>NT</v>
          </cell>
        </row>
        <row r="102">
          <cell r="A102">
            <v>881</v>
          </cell>
          <cell r="B102">
            <v>67</v>
          </cell>
          <cell r="C102" t="str">
            <v>NT</v>
          </cell>
        </row>
        <row r="103">
          <cell r="A103">
            <v>885</v>
          </cell>
          <cell r="B103">
            <v>67</v>
          </cell>
          <cell r="C103" t="str">
            <v>NT</v>
          </cell>
        </row>
        <row r="104">
          <cell r="A104">
            <v>886</v>
          </cell>
          <cell r="B104">
            <v>66</v>
          </cell>
          <cell r="C104" t="str">
            <v>NT</v>
          </cell>
        </row>
        <row r="105">
          <cell r="A105">
            <v>909</v>
          </cell>
          <cell r="B105">
            <v>66</v>
          </cell>
          <cell r="C105" t="str">
            <v>NT</v>
          </cell>
        </row>
        <row r="106">
          <cell r="A106">
            <v>1001</v>
          </cell>
          <cell r="B106">
            <v>63</v>
          </cell>
          <cell r="C106" t="str">
            <v>NSW</v>
          </cell>
        </row>
        <row r="107">
          <cell r="A107">
            <v>1002</v>
          </cell>
          <cell r="B107">
            <v>63</v>
          </cell>
          <cell r="C107" t="str">
            <v>NSW</v>
          </cell>
        </row>
        <row r="108">
          <cell r="A108">
            <v>1003</v>
          </cell>
          <cell r="B108">
            <v>63</v>
          </cell>
          <cell r="C108" t="str">
            <v>NSW</v>
          </cell>
        </row>
        <row r="109">
          <cell r="A109">
            <v>1004</v>
          </cell>
          <cell r="B109">
            <v>63</v>
          </cell>
          <cell r="C109" t="str">
            <v>NSW</v>
          </cell>
        </row>
        <row r="110">
          <cell r="A110">
            <v>1005</v>
          </cell>
          <cell r="B110">
            <v>63</v>
          </cell>
          <cell r="C110" t="str">
            <v>NSW</v>
          </cell>
        </row>
        <row r="111">
          <cell r="A111">
            <v>1006</v>
          </cell>
          <cell r="B111">
            <v>63</v>
          </cell>
          <cell r="C111" t="str">
            <v>NSW</v>
          </cell>
        </row>
        <row r="112">
          <cell r="A112">
            <v>1007</v>
          </cell>
          <cell r="B112">
            <v>63</v>
          </cell>
          <cell r="C112" t="str">
            <v>NSW</v>
          </cell>
        </row>
        <row r="113">
          <cell r="A113">
            <v>1008</v>
          </cell>
          <cell r="B113">
            <v>63</v>
          </cell>
          <cell r="C113" t="str">
            <v>NSW</v>
          </cell>
        </row>
        <row r="114">
          <cell r="A114">
            <v>1009</v>
          </cell>
          <cell r="B114">
            <v>63</v>
          </cell>
          <cell r="C114" t="str">
            <v>NSW</v>
          </cell>
        </row>
        <row r="115">
          <cell r="A115">
            <v>1010</v>
          </cell>
          <cell r="B115">
            <v>63</v>
          </cell>
          <cell r="C115" t="str">
            <v>NSW</v>
          </cell>
        </row>
        <row r="116">
          <cell r="A116">
            <v>1011</v>
          </cell>
          <cell r="B116">
            <v>63</v>
          </cell>
          <cell r="C116" t="str">
            <v>NSW</v>
          </cell>
        </row>
        <row r="117">
          <cell r="A117">
            <v>1012</v>
          </cell>
          <cell r="B117">
            <v>63</v>
          </cell>
          <cell r="C117" t="str">
            <v>NSW</v>
          </cell>
        </row>
        <row r="118">
          <cell r="A118">
            <v>1013</v>
          </cell>
          <cell r="B118">
            <v>63</v>
          </cell>
          <cell r="C118" t="str">
            <v>NSW</v>
          </cell>
        </row>
        <row r="119">
          <cell r="A119">
            <v>1015</v>
          </cell>
          <cell r="B119">
            <v>63</v>
          </cell>
          <cell r="C119" t="str">
            <v>NSW</v>
          </cell>
        </row>
        <row r="120">
          <cell r="A120">
            <v>1016</v>
          </cell>
          <cell r="B120">
            <v>63</v>
          </cell>
          <cell r="C120" t="str">
            <v>NSW</v>
          </cell>
        </row>
        <row r="121">
          <cell r="A121">
            <v>1017</v>
          </cell>
          <cell r="B121">
            <v>63</v>
          </cell>
          <cell r="C121" t="str">
            <v>NSW</v>
          </cell>
        </row>
        <row r="122">
          <cell r="A122">
            <v>1018</v>
          </cell>
          <cell r="B122">
            <v>63</v>
          </cell>
          <cell r="C122" t="str">
            <v>NSW</v>
          </cell>
        </row>
        <row r="123">
          <cell r="A123">
            <v>1019</v>
          </cell>
          <cell r="B123">
            <v>63</v>
          </cell>
          <cell r="C123" t="str">
            <v>NSW</v>
          </cell>
        </row>
        <row r="124">
          <cell r="A124">
            <v>1020</v>
          </cell>
          <cell r="B124">
            <v>63</v>
          </cell>
          <cell r="C124" t="str">
            <v>NSW</v>
          </cell>
        </row>
        <row r="125">
          <cell r="A125">
            <v>1021</v>
          </cell>
          <cell r="B125">
            <v>63</v>
          </cell>
          <cell r="C125" t="str">
            <v>NSW</v>
          </cell>
        </row>
        <row r="126">
          <cell r="A126">
            <v>1022</v>
          </cell>
          <cell r="B126">
            <v>63</v>
          </cell>
          <cell r="C126" t="str">
            <v>NSW</v>
          </cell>
        </row>
        <row r="127">
          <cell r="A127">
            <v>1023</v>
          </cell>
          <cell r="B127">
            <v>63</v>
          </cell>
          <cell r="C127" t="str">
            <v>NSW</v>
          </cell>
        </row>
        <row r="128">
          <cell r="A128">
            <v>1024</v>
          </cell>
          <cell r="B128">
            <v>63</v>
          </cell>
          <cell r="C128" t="str">
            <v>NSW</v>
          </cell>
        </row>
        <row r="129">
          <cell r="A129">
            <v>1025</v>
          </cell>
          <cell r="B129">
            <v>63</v>
          </cell>
          <cell r="C129" t="str">
            <v>NSW</v>
          </cell>
        </row>
        <row r="130">
          <cell r="A130">
            <v>1026</v>
          </cell>
          <cell r="B130">
            <v>63</v>
          </cell>
          <cell r="C130" t="str">
            <v>NSW</v>
          </cell>
        </row>
        <row r="131">
          <cell r="A131">
            <v>1027</v>
          </cell>
          <cell r="B131">
            <v>63</v>
          </cell>
          <cell r="C131" t="str">
            <v>NSW</v>
          </cell>
        </row>
        <row r="132">
          <cell r="A132">
            <v>1028</v>
          </cell>
          <cell r="B132">
            <v>63</v>
          </cell>
          <cell r="C132" t="str">
            <v>NSW</v>
          </cell>
        </row>
        <row r="133">
          <cell r="A133">
            <v>1029</v>
          </cell>
          <cell r="B133">
            <v>63</v>
          </cell>
          <cell r="C133" t="str">
            <v>NSW</v>
          </cell>
        </row>
        <row r="134">
          <cell r="A134">
            <v>1030</v>
          </cell>
          <cell r="B134">
            <v>63</v>
          </cell>
          <cell r="C134" t="str">
            <v>NSW</v>
          </cell>
        </row>
        <row r="135">
          <cell r="A135">
            <v>1031</v>
          </cell>
          <cell r="B135">
            <v>63</v>
          </cell>
          <cell r="C135" t="str">
            <v>NSW</v>
          </cell>
        </row>
        <row r="136">
          <cell r="A136">
            <v>1032</v>
          </cell>
          <cell r="B136">
            <v>63</v>
          </cell>
          <cell r="C136" t="str">
            <v>NSW</v>
          </cell>
        </row>
        <row r="137">
          <cell r="A137">
            <v>1033</v>
          </cell>
          <cell r="B137">
            <v>63</v>
          </cell>
          <cell r="C137" t="str">
            <v>NSW</v>
          </cell>
        </row>
        <row r="138">
          <cell r="A138">
            <v>1034</v>
          </cell>
          <cell r="B138">
            <v>63</v>
          </cell>
          <cell r="C138" t="str">
            <v>NSW</v>
          </cell>
        </row>
        <row r="139">
          <cell r="A139">
            <v>1035</v>
          </cell>
          <cell r="B139">
            <v>63</v>
          </cell>
          <cell r="C139" t="str">
            <v>NSW</v>
          </cell>
        </row>
        <row r="140">
          <cell r="A140">
            <v>1036</v>
          </cell>
          <cell r="B140">
            <v>63</v>
          </cell>
          <cell r="C140" t="str">
            <v>NSW</v>
          </cell>
        </row>
        <row r="141">
          <cell r="A141">
            <v>1037</v>
          </cell>
          <cell r="B141">
            <v>63</v>
          </cell>
          <cell r="C141" t="str">
            <v>NSW</v>
          </cell>
        </row>
        <row r="142">
          <cell r="A142">
            <v>1038</v>
          </cell>
          <cell r="B142">
            <v>63</v>
          </cell>
          <cell r="C142" t="str">
            <v>NSW</v>
          </cell>
        </row>
        <row r="143">
          <cell r="A143">
            <v>1039</v>
          </cell>
          <cell r="B143">
            <v>63</v>
          </cell>
          <cell r="C143" t="str">
            <v>NSW</v>
          </cell>
        </row>
        <row r="144">
          <cell r="A144">
            <v>1040</v>
          </cell>
          <cell r="B144">
            <v>63</v>
          </cell>
          <cell r="C144" t="str">
            <v>NSW</v>
          </cell>
        </row>
        <row r="145">
          <cell r="A145">
            <v>1041</v>
          </cell>
          <cell r="B145">
            <v>63</v>
          </cell>
          <cell r="C145" t="str">
            <v>NSW</v>
          </cell>
        </row>
        <row r="146">
          <cell r="A146">
            <v>1042</v>
          </cell>
          <cell r="B146">
            <v>63</v>
          </cell>
          <cell r="C146" t="str">
            <v>NSW</v>
          </cell>
        </row>
        <row r="147">
          <cell r="A147">
            <v>1043</v>
          </cell>
          <cell r="B147">
            <v>63</v>
          </cell>
          <cell r="C147" t="str">
            <v>NSW</v>
          </cell>
        </row>
        <row r="148">
          <cell r="A148">
            <v>1044</v>
          </cell>
          <cell r="B148">
            <v>63</v>
          </cell>
          <cell r="C148" t="str">
            <v>NSW</v>
          </cell>
        </row>
        <row r="149">
          <cell r="A149">
            <v>1045</v>
          </cell>
          <cell r="B149">
            <v>63</v>
          </cell>
          <cell r="C149" t="str">
            <v>NSW</v>
          </cell>
        </row>
        <row r="150">
          <cell r="A150">
            <v>1046</v>
          </cell>
          <cell r="B150">
            <v>63</v>
          </cell>
          <cell r="C150" t="str">
            <v>NSW</v>
          </cell>
        </row>
        <row r="151">
          <cell r="A151">
            <v>1047</v>
          </cell>
          <cell r="B151">
            <v>63</v>
          </cell>
          <cell r="C151" t="str">
            <v>NSW</v>
          </cell>
        </row>
        <row r="152">
          <cell r="A152">
            <v>1048</v>
          </cell>
          <cell r="B152">
            <v>63</v>
          </cell>
          <cell r="C152" t="str">
            <v>NSW</v>
          </cell>
        </row>
        <row r="153">
          <cell r="A153">
            <v>1049</v>
          </cell>
          <cell r="B153">
            <v>63</v>
          </cell>
          <cell r="C153" t="str">
            <v>NSW</v>
          </cell>
        </row>
        <row r="154">
          <cell r="A154">
            <v>1050</v>
          </cell>
          <cell r="B154">
            <v>63</v>
          </cell>
          <cell r="C154" t="str">
            <v>NSW</v>
          </cell>
        </row>
        <row r="155">
          <cell r="A155">
            <v>1051</v>
          </cell>
          <cell r="B155">
            <v>63</v>
          </cell>
          <cell r="C155" t="str">
            <v>NSW</v>
          </cell>
        </row>
        <row r="156">
          <cell r="A156">
            <v>1052</v>
          </cell>
          <cell r="B156">
            <v>63</v>
          </cell>
          <cell r="C156" t="str">
            <v>NSW</v>
          </cell>
        </row>
        <row r="157">
          <cell r="A157">
            <v>1053</v>
          </cell>
          <cell r="B157">
            <v>63</v>
          </cell>
          <cell r="C157" t="str">
            <v>NSW</v>
          </cell>
        </row>
        <row r="158">
          <cell r="A158">
            <v>1054</v>
          </cell>
          <cell r="B158">
            <v>63</v>
          </cell>
          <cell r="C158" t="str">
            <v>NSW</v>
          </cell>
        </row>
        <row r="159">
          <cell r="A159">
            <v>1055</v>
          </cell>
          <cell r="B159">
            <v>63</v>
          </cell>
          <cell r="C159" t="str">
            <v>NSW</v>
          </cell>
        </row>
        <row r="160">
          <cell r="A160">
            <v>1056</v>
          </cell>
          <cell r="B160">
            <v>63</v>
          </cell>
          <cell r="C160" t="str">
            <v>NSW</v>
          </cell>
        </row>
        <row r="161">
          <cell r="A161">
            <v>1057</v>
          </cell>
          <cell r="B161">
            <v>63</v>
          </cell>
          <cell r="C161" t="str">
            <v>NSW</v>
          </cell>
        </row>
        <row r="162">
          <cell r="A162">
            <v>1058</v>
          </cell>
          <cell r="B162">
            <v>63</v>
          </cell>
          <cell r="C162" t="str">
            <v>NSW</v>
          </cell>
        </row>
        <row r="163">
          <cell r="A163">
            <v>1059</v>
          </cell>
          <cell r="B163">
            <v>63</v>
          </cell>
          <cell r="C163" t="str">
            <v>NSW</v>
          </cell>
        </row>
        <row r="164">
          <cell r="A164">
            <v>1060</v>
          </cell>
          <cell r="B164">
            <v>63</v>
          </cell>
          <cell r="C164" t="str">
            <v>NSW</v>
          </cell>
        </row>
        <row r="165">
          <cell r="A165">
            <v>1061</v>
          </cell>
          <cell r="B165">
            <v>63</v>
          </cell>
          <cell r="C165" t="str">
            <v>NSW</v>
          </cell>
        </row>
        <row r="166">
          <cell r="A166">
            <v>1062</v>
          </cell>
          <cell r="B166">
            <v>63</v>
          </cell>
          <cell r="C166" t="str">
            <v>NSW</v>
          </cell>
        </row>
        <row r="167">
          <cell r="A167">
            <v>1063</v>
          </cell>
          <cell r="B167">
            <v>63</v>
          </cell>
          <cell r="C167" t="str">
            <v>NSW</v>
          </cell>
        </row>
        <row r="168">
          <cell r="A168">
            <v>1064</v>
          </cell>
          <cell r="B168">
            <v>63</v>
          </cell>
          <cell r="C168" t="str">
            <v>NSW</v>
          </cell>
        </row>
        <row r="169">
          <cell r="A169">
            <v>1065</v>
          </cell>
          <cell r="B169">
            <v>63</v>
          </cell>
          <cell r="C169" t="str">
            <v>NSW</v>
          </cell>
        </row>
        <row r="170">
          <cell r="A170">
            <v>1066</v>
          </cell>
          <cell r="B170">
            <v>63</v>
          </cell>
          <cell r="C170" t="str">
            <v>NSW</v>
          </cell>
        </row>
        <row r="171">
          <cell r="A171">
            <v>1067</v>
          </cell>
          <cell r="B171">
            <v>63</v>
          </cell>
          <cell r="C171" t="str">
            <v>NSW</v>
          </cell>
        </row>
        <row r="172">
          <cell r="A172">
            <v>1068</v>
          </cell>
          <cell r="B172">
            <v>63</v>
          </cell>
          <cell r="C172" t="str">
            <v>NSW</v>
          </cell>
        </row>
        <row r="173">
          <cell r="A173">
            <v>1069</v>
          </cell>
          <cell r="B173">
            <v>63</v>
          </cell>
          <cell r="C173" t="str">
            <v>NSW</v>
          </cell>
        </row>
        <row r="174">
          <cell r="A174">
            <v>1070</v>
          </cell>
          <cell r="B174">
            <v>63</v>
          </cell>
          <cell r="C174" t="str">
            <v>NSW</v>
          </cell>
        </row>
        <row r="175">
          <cell r="A175">
            <v>1071</v>
          </cell>
          <cell r="B175">
            <v>63</v>
          </cell>
          <cell r="C175" t="str">
            <v>NSW</v>
          </cell>
        </row>
        <row r="176">
          <cell r="A176">
            <v>1072</v>
          </cell>
          <cell r="B176">
            <v>63</v>
          </cell>
          <cell r="C176" t="str">
            <v>NSW</v>
          </cell>
        </row>
        <row r="177">
          <cell r="A177">
            <v>1073</v>
          </cell>
          <cell r="B177">
            <v>63</v>
          </cell>
          <cell r="C177" t="str">
            <v>NSW</v>
          </cell>
        </row>
        <row r="178">
          <cell r="A178">
            <v>1074</v>
          </cell>
          <cell r="B178">
            <v>63</v>
          </cell>
          <cell r="C178" t="str">
            <v>NSW</v>
          </cell>
        </row>
        <row r="179">
          <cell r="A179">
            <v>1075</v>
          </cell>
          <cell r="B179">
            <v>63</v>
          </cell>
          <cell r="C179" t="str">
            <v>NSW</v>
          </cell>
        </row>
        <row r="180">
          <cell r="A180">
            <v>1076</v>
          </cell>
          <cell r="B180">
            <v>63</v>
          </cell>
          <cell r="C180" t="str">
            <v>NSW</v>
          </cell>
        </row>
        <row r="181">
          <cell r="A181">
            <v>1077</v>
          </cell>
          <cell r="B181">
            <v>63</v>
          </cell>
          <cell r="C181" t="str">
            <v>NSW</v>
          </cell>
        </row>
        <row r="182">
          <cell r="A182">
            <v>1078</v>
          </cell>
          <cell r="B182">
            <v>63</v>
          </cell>
          <cell r="C182" t="str">
            <v>NSW</v>
          </cell>
        </row>
        <row r="183">
          <cell r="A183">
            <v>1079</v>
          </cell>
          <cell r="B183">
            <v>63</v>
          </cell>
          <cell r="C183" t="str">
            <v>NSW</v>
          </cell>
        </row>
        <row r="184">
          <cell r="A184">
            <v>1080</v>
          </cell>
          <cell r="B184">
            <v>63</v>
          </cell>
          <cell r="C184" t="str">
            <v>NSW</v>
          </cell>
        </row>
        <row r="185">
          <cell r="A185">
            <v>1081</v>
          </cell>
          <cell r="B185">
            <v>63</v>
          </cell>
          <cell r="C185" t="str">
            <v>NSW</v>
          </cell>
        </row>
        <row r="186">
          <cell r="A186">
            <v>1082</v>
          </cell>
          <cell r="B186">
            <v>63</v>
          </cell>
          <cell r="C186" t="str">
            <v>NSW</v>
          </cell>
        </row>
        <row r="187">
          <cell r="A187">
            <v>1083</v>
          </cell>
          <cell r="B187">
            <v>63</v>
          </cell>
          <cell r="C187" t="str">
            <v>NSW</v>
          </cell>
        </row>
        <row r="188">
          <cell r="A188">
            <v>1084</v>
          </cell>
          <cell r="B188">
            <v>63</v>
          </cell>
          <cell r="C188" t="str">
            <v>NSW</v>
          </cell>
        </row>
        <row r="189">
          <cell r="A189">
            <v>1085</v>
          </cell>
          <cell r="B189">
            <v>63</v>
          </cell>
          <cell r="C189" t="str">
            <v>NSW</v>
          </cell>
        </row>
        <row r="190">
          <cell r="A190">
            <v>1086</v>
          </cell>
          <cell r="B190">
            <v>63</v>
          </cell>
          <cell r="C190" t="str">
            <v>NSW</v>
          </cell>
        </row>
        <row r="191">
          <cell r="A191">
            <v>1087</v>
          </cell>
          <cell r="B191">
            <v>63</v>
          </cell>
          <cell r="C191" t="str">
            <v>NSW</v>
          </cell>
        </row>
        <row r="192">
          <cell r="A192">
            <v>1088</v>
          </cell>
          <cell r="B192">
            <v>63</v>
          </cell>
          <cell r="C192" t="str">
            <v>NSW</v>
          </cell>
        </row>
        <row r="193">
          <cell r="A193">
            <v>1089</v>
          </cell>
          <cell r="B193">
            <v>63</v>
          </cell>
          <cell r="C193" t="str">
            <v>NSW</v>
          </cell>
        </row>
        <row r="194">
          <cell r="A194">
            <v>1090</v>
          </cell>
          <cell r="B194">
            <v>63</v>
          </cell>
          <cell r="C194" t="str">
            <v>NSW</v>
          </cell>
        </row>
        <row r="195">
          <cell r="A195">
            <v>1091</v>
          </cell>
          <cell r="B195">
            <v>63</v>
          </cell>
          <cell r="C195" t="str">
            <v>NSW</v>
          </cell>
        </row>
        <row r="196">
          <cell r="A196">
            <v>1092</v>
          </cell>
          <cell r="B196">
            <v>63</v>
          </cell>
          <cell r="C196" t="str">
            <v>NSW</v>
          </cell>
        </row>
        <row r="197">
          <cell r="A197">
            <v>1093</v>
          </cell>
          <cell r="B197">
            <v>63</v>
          </cell>
          <cell r="C197" t="str">
            <v>NSW</v>
          </cell>
        </row>
        <row r="198">
          <cell r="A198">
            <v>1094</v>
          </cell>
          <cell r="B198">
            <v>63</v>
          </cell>
          <cell r="C198" t="str">
            <v>NSW</v>
          </cell>
        </row>
        <row r="199">
          <cell r="A199">
            <v>1095</v>
          </cell>
          <cell r="B199">
            <v>63</v>
          </cell>
          <cell r="C199" t="str">
            <v>NSW</v>
          </cell>
        </row>
        <row r="200">
          <cell r="A200">
            <v>1096</v>
          </cell>
          <cell r="B200">
            <v>63</v>
          </cell>
          <cell r="C200" t="str">
            <v>NSW</v>
          </cell>
        </row>
        <row r="201">
          <cell r="A201">
            <v>1097</v>
          </cell>
          <cell r="B201">
            <v>63</v>
          </cell>
          <cell r="C201" t="str">
            <v>NSW</v>
          </cell>
        </row>
        <row r="202">
          <cell r="A202">
            <v>1098</v>
          </cell>
          <cell r="B202">
            <v>63</v>
          </cell>
          <cell r="C202" t="str">
            <v>NSW</v>
          </cell>
        </row>
        <row r="203">
          <cell r="A203">
            <v>1099</v>
          </cell>
          <cell r="B203">
            <v>63</v>
          </cell>
          <cell r="C203" t="str">
            <v>NSW</v>
          </cell>
        </row>
        <row r="204">
          <cell r="A204">
            <v>1100</v>
          </cell>
          <cell r="B204">
            <v>63</v>
          </cell>
          <cell r="C204" t="str">
            <v>NSW</v>
          </cell>
        </row>
        <row r="205">
          <cell r="A205">
            <v>1101</v>
          </cell>
          <cell r="B205">
            <v>63</v>
          </cell>
          <cell r="C205" t="str">
            <v>NSW</v>
          </cell>
        </row>
        <row r="206">
          <cell r="A206">
            <v>1102</v>
          </cell>
          <cell r="B206">
            <v>63</v>
          </cell>
          <cell r="C206" t="str">
            <v>NSW</v>
          </cell>
        </row>
        <row r="207">
          <cell r="A207">
            <v>1103</v>
          </cell>
          <cell r="B207">
            <v>63</v>
          </cell>
          <cell r="C207" t="str">
            <v>NSW</v>
          </cell>
        </row>
        <row r="208">
          <cell r="A208">
            <v>1104</v>
          </cell>
          <cell r="B208">
            <v>63</v>
          </cell>
          <cell r="C208" t="str">
            <v>NSW</v>
          </cell>
        </row>
        <row r="209">
          <cell r="A209">
            <v>1105</v>
          </cell>
          <cell r="B209">
            <v>63</v>
          </cell>
          <cell r="C209" t="str">
            <v>NSW</v>
          </cell>
        </row>
        <row r="210">
          <cell r="A210">
            <v>1106</v>
          </cell>
          <cell r="B210">
            <v>63</v>
          </cell>
          <cell r="C210" t="str">
            <v>NSW</v>
          </cell>
        </row>
        <row r="211">
          <cell r="A211">
            <v>1107</v>
          </cell>
          <cell r="B211">
            <v>63</v>
          </cell>
          <cell r="C211" t="str">
            <v>NSW</v>
          </cell>
        </row>
        <row r="212">
          <cell r="A212">
            <v>1108</v>
          </cell>
          <cell r="B212">
            <v>63</v>
          </cell>
          <cell r="C212" t="str">
            <v>NSW</v>
          </cell>
        </row>
        <row r="213">
          <cell r="A213">
            <v>1109</v>
          </cell>
          <cell r="B213">
            <v>63</v>
          </cell>
          <cell r="C213" t="str">
            <v>NSW</v>
          </cell>
        </row>
        <row r="214">
          <cell r="A214">
            <v>1110</v>
          </cell>
          <cell r="B214">
            <v>63</v>
          </cell>
          <cell r="C214" t="str">
            <v>NSW</v>
          </cell>
        </row>
        <row r="215">
          <cell r="A215">
            <v>1112</v>
          </cell>
          <cell r="B215">
            <v>63</v>
          </cell>
          <cell r="C215" t="str">
            <v>NSW</v>
          </cell>
        </row>
        <row r="216">
          <cell r="A216">
            <v>1113</v>
          </cell>
          <cell r="B216">
            <v>63</v>
          </cell>
          <cell r="C216" t="str">
            <v>NSW</v>
          </cell>
        </row>
        <row r="217">
          <cell r="A217">
            <v>1114</v>
          </cell>
          <cell r="B217">
            <v>63</v>
          </cell>
          <cell r="C217" t="str">
            <v>NSW</v>
          </cell>
        </row>
        <row r="218">
          <cell r="A218">
            <v>1115</v>
          </cell>
          <cell r="B218">
            <v>63</v>
          </cell>
          <cell r="C218" t="str">
            <v>NSW</v>
          </cell>
        </row>
        <row r="219">
          <cell r="A219">
            <v>1116</v>
          </cell>
          <cell r="B219">
            <v>63</v>
          </cell>
          <cell r="C219" t="str">
            <v>NSW</v>
          </cell>
        </row>
        <row r="220">
          <cell r="A220">
            <v>1118</v>
          </cell>
          <cell r="B220">
            <v>63</v>
          </cell>
          <cell r="C220" t="str">
            <v>NSW</v>
          </cell>
        </row>
        <row r="221">
          <cell r="A221">
            <v>1119</v>
          </cell>
          <cell r="B221">
            <v>63</v>
          </cell>
          <cell r="C221" t="str">
            <v>NSW</v>
          </cell>
        </row>
        <row r="222">
          <cell r="A222">
            <v>1120</v>
          </cell>
          <cell r="B222">
            <v>63</v>
          </cell>
          <cell r="C222" t="str">
            <v>NSW</v>
          </cell>
        </row>
        <row r="223">
          <cell r="A223">
            <v>1121</v>
          </cell>
          <cell r="B223">
            <v>63</v>
          </cell>
          <cell r="C223" t="str">
            <v>NSW</v>
          </cell>
        </row>
        <row r="224">
          <cell r="A224">
            <v>1122</v>
          </cell>
          <cell r="B224">
            <v>63</v>
          </cell>
          <cell r="C224" t="str">
            <v>NSW</v>
          </cell>
        </row>
        <row r="225">
          <cell r="A225">
            <v>1123</v>
          </cell>
          <cell r="B225">
            <v>63</v>
          </cell>
          <cell r="C225" t="str">
            <v>NSW</v>
          </cell>
        </row>
        <row r="226">
          <cell r="A226">
            <v>1124</v>
          </cell>
          <cell r="B226">
            <v>63</v>
          </cell>
          <cell r="C226" t="str">
            <v>NSW</v>
          </cell>
        </row>
        <row r="227">
          <cell r="A227">
            <v>1125</v>
          </cell>
          <cell r="B227">
            <v>63</v>
          </cell>
          <cell r="C227" t="str">
            <v>NSW</v>
          </cell>
        </row>
        <row r="228">
          <cell r="A228">
            <v>1126</v>
          </cell>
          <cell r="B228">
            <v>63</v>
          </cell>
          <cell r="C228" t="str">
            <v>NSW</v>
          </cell>
        </row>
        <row r="229">
          <cell r="A229">
            <v>1127</v>
          </cell>
          <cell r="B229">
            <v>63</v>
          </cell>
          <cell r="C229" t="str">
            <v>NSW</v>
          </cell>
        </row>
        <row r="230">
          <cell r="A230">
            <v>1128</v>
          </cell>
          <cell r="B230">
            <v>63</v>
          </cell>
          <cell r="C230" t="str">
            <v>NSW</v>
          </cell>
        </row>
        <row r="231">
          <cell r="A231">
            <v>1129</v>
          </cell>
          <cell r="B231">
            <v>63</v>
          </cell>
          <cell r="C231" t="str">
            <v>NSW</v>
          </cell>
        </row>
        <row r="232">
          <cell r="A232">
            <v>1130</v>
          </cell>
          <cell r="B232">
            <v>63</v>
          </cell>
          <cell r="C232" t="str">
            <v>NSW</v>
          </cell>
        </row>
        <row r="233">
          <cell r="A233">
            <v>1131</v>
          </cell>
          <cell r="B233">
            <v>63</v>
          </cell>
          <cell r="C233" t="str">
            <v>NSW</v>
          </cell>
        </row>
        <row r="234">
          <cell r="A234">
            <v>1132</v>
          </cell>
          <cell r="B234">
            <v>63</v>
          </cell>
          <cell r="C234" t="str">
            <v>NSW</v>
          </cell>
        </row>
        <row r="235">
          <cell r="A235">
            <v>1133</v>
          </cell>
          <cell r="B235">
            <v>63</v>
          </cell>
          <cell r="C235" t="str">
            <v>NSW</v>
          </cell>
        </row>
        <row r="236">
          <cell r="A236">
            <v>1134</v>
          </cell>
          <cell r="B236">
            <v>63</v>
          </cell>
          <cell r="C236" t="str">
            <v>NSW</v>
          </cell>
        </row>
        <row r="237">
          <cell r="A237">
            <v>1135</v>
          </cell>
          <cell r="B237">
            <v>63</v>
          </cell>
          <cell r="C237" t="str">
            <v>NSW</v>
          </cell>
        </row>
        <row r="238">
          <cell r="A238">
            <v>1136</v>
          </cell>
          <cell r="B238">
            <v>63</v>
          </cell>
          <cell r="C238" t="str">
            <v>NSW</v>
          </cell>
        </row>
        <row r="239">
          <cell r="A239">
            <v>1137</v>
          </cell>
          <cell r="B239">
            <v>63</v>
          </cell>
          <cell r="C239" t="str">
            <v>NSW</v>
          </cell>
        </row>
        <row r="240">
          <cell r="A240">
            <v>1138</v>
          </cell>
          <cell r="B240">
            <v>63</v>
          </cell>
          <cell r="C240" t="str">
            <v>NSW</v>
          </cell>
        </row>
        <row r="241">
          <cell r="A241">
            <v>1139</v>
          </cell>
          <cell r="B241">
            <v>63</v>
          </cell>
          <cell r="C241" t="str">
            <v>NSW</v>
          </cell>
        </row>
        <row r="242">
          <cell r="A242">
            <v>1140</v>
          </cell>
          <cell r="B242">
            <v>63</v>
          </cell>
          <cell r="C242" t="str">
            <v>NSW</v>
          </cell>
        </row>
        <row r="243">
          <cell r="A243">
            <v>1141</v>
          </cell>
          <cell r="B243">
            <v>63</v>
          </cell>
          <cell r="C243" t="str">
            <v>NSW</v>
          </cell>
        </row>
        <row r="244">
          <cell r="A244">
            <v>1142</v>
          </cell>
          <cell r="B244">
            <v>63</v>
          </cell>
          <cell r="C244" t="str">
            <v>NSW</v>
          </cell>
        </row>
        <row r="245">
          <cell r="A245">
            <v>1143</v>
          </cell>
          <cell r="B245">
            <v>63</v>
          </cell>
          <cell r="C245" t="str">
            <v>NSW</v>
          </cell>
        </row>
        <row r="246">
          <cell r="A246">
            <v>1144</v>
          </cell>
          <cell r="B246">
            <v>63</v>
          </cell>
          <cell r="C246" t="str">
            <v>NSW</v>
          </cell>
        </row>
        <row r="247">
          <cell r="A247">
            <v>1145</v>
          </cell>
          <cell r="B247">
            <v>63</v>
          </cell>
          <cell r="C247" t="str">
            <v>NSW</v>
          </cell>
        </row>
        <row r="248">
          <cell r="A248">
            <v>1146</v>
          </cell>
          <cell r="B248">
            <v>63</v>
          </cell>
          <cell r="C248" t="str">
            <v>NSW</v>
          </cell>
        </row>
        <row r="249">
          <cell r="A249">
            <v>1147</v>
          </cell>
          <cell r="B249">
            <v>63</v>
          </cell>
          <cell r="C249" t="str">
            <v>NSW</v>
          </cell>
        </row>
        <row r="250">
          <cell r="A250">
            <v>1148</v>
          </cell>
          <cell r="B250">
            <v>63</v>
          </cell>
          <cell r="C250" t="str">
            <v>NSW</v>
          </cell>
        </row>
        <row r="251">
          <cell r="A251">
            <v>1149</v>
          </cell>
          <cell r="B251">
            <v>63</v>
          </cell>
          <cell r="C251" t="str">
            <v>NSW</v>
          </cell>
        </row>
        <row r="252">
          <cell r="A252">
            <v>1150</v>
          </cell>
          <cell r="B252">
            <v>63</v>
          </cell>
          <cell r="C252" t="str">
            <v>NSW</v>
          </cell>
        </row>
        <row r="253">
          <cell r="A253">
            <v>1151</v>
          </cell>
          <cell r="B253">
            <v>63</v>
          </cell>
          <cell r="C253" t="str">
            <v>NSW</v>
          </cell>
        </row>
        <row r="254">
          <cell r="A254">
            <v>1152</v>
          </cell>
          <cell r="B254">
            <v>63</v>
          </cell>
          <cell r="C254" t="str">
            <v>NSW</v>
          </cell>
        </row>
        <row r="255">
          <cell r="A255">
            <v>1153</v>
          </cell>
          <cell r="B255">
            <v>63</v>
          </cell>
          <cell r="C255" t="str">
            <v>NSW</v>
          </cell>
        </row>
        <row r="256">
          <cell r="A256">
            <v>1154</v>
          </cell>
          <cell r="B256">
            <v>63</v>
          </cell>
          <cell r="C256" t="str">
            <v>NSW</v>
          </cell>
        </row>
        <row r="257">
          <cell r="A257">
            <v>1155</v>
          </cell>
          <cell r="B257">
            <v>63</v>
          </cell>
          <cell r="C257" t="str">
            <v>NSW</v>
          </cell>
        </row>
        <row r="258">
          <cell r="A258">
            <v>1156</v>
          </cell>
          <cell r="B258">
            <v>63</v>
          </cell>
          <cell r="C258" t="str">
            <v>NSW</v>
          </cell>
        </row>
        <row r="259">
          <cell r="A259">
            <v>1157</v>
          </cell>
          <cell r="B259">
            <v>63</v>
          </cell>
          <cell r="C259" t="str">
            <v>NSW</v>
          </cell>
        </row>
        <row r="260">
          <cell r="A260">
            <v>1158</v>
          </cell>
          <cell r="B260">
            <v>63</v>
          </cell>
          <cell r="C260" t="str">
            <v>NSW</v>
          </cell>
        </row>
        <row r="261">
          <cell r="A261">
            <v>1159</v>
          </cell>
          <cell r="B261">
            <v>63</v>
          </cell>
          <cell r="C261" t="str">
            <v>NSW</v>
          </cell>
        </row>
        <row r="262">
          <cell r="A262">
            <v>1160</v>
          </cell>
          <cell r="B262">
            <v>63</v>
          </cell>
          <cell r="C262" t="str">
            <v>NSW</v>
          </cell>
        </row>
        <row r="263">
          <cell r="A263">
            <v>1161</v>
          </cell>
          <cell r="B263">
            <v>63</v>
          </cell>
          <cell r="C263" t="str">
            <v>NSW</v>
          </cell>
        </row>
        <row r="264">
          <cell r="A264">
            <v>1162</v>
          </cell>
          <cell r="B264">
            <v>63</v>
          </cell>
          <cell r="C264" t="str">
            <v>NSW</v>
          </cell>
        </row>
        <row r="265">
          <cell r="A265">
            <v>1163</v>
          </cell>
          <cell r="B265">
            <v>63</v>
          </cell>
          <cell r="C265" t="str">
            <v>NSW</v>
          </cell>
        </row>
        <row r="266">
          <cell r="A266">
            <v>1164</v>
          </cell>
          <cell r="B266">
            <v>63</v>
          </cell>
          <cell r="C266" t="str">
            <v>NSW</v>
          </cell>
        </row>
        <row r="267">
          <cell r="A267">
            <v>1165</v>
          </cell>
          <cell r="B267">
            <v>63</v>
          </cell>
          <cell r="C267" t="str">
            <v>NSW</v>
          </cell>
        </row>
        <row r="268">
          <cell r="A268">
            <v>1166</v>
          </cell>
          <cell r="B268">
            <v>63</v>
          </cell>
          <cell r="C268" t="str">
            <v>NSW</v>
          </cell>
        </row>
        <row r="269">
          <cell r="A269">
            <v>1167</v>
          </cell>
          <cell r="B269">
            <v>63</v>
          </cell>
          <cell r="C269" t="str">
            <v>NSW</v>
          </cell>
        </row>
        <row r="270">
          <cell r="A270">
            <v>1168</v>
          </cell>
          <cell r="B270">
            <v>63</v>
          </cell>
          <cell r="C270" t="str">
            <v>NSW</v>
          </cell>
        </row>
        <row r="271">
          <cell r="A271">
            <v>1169</v>
          </cell>
          <cell r="B271">
            <v>63</v>
          </cell>
          <cell r="C271" t="str">
            <v>NSW</v>
          </cell>
        </row>
        <row r="272">
          <cell r="A272">
            <v>1170</v>
          </cell>
          <cell r="B272">
            <v>63</v>
          </cell>
          <cell r="C272" t="str">
            <v>NSW</v>
          </cell>
        </row>
        <row r="273">
          <cell r="A273">
            <v>1171</v>
          </cell>
          <cell r="B273">
            <v>63</v>
          </cell>
          <cell r="C273" t="str">
            <v>NSW</v>
          </cell>
        </row>
        <row r="274">
          <cell r="A274">
            <v>1172</v>
          </cell>
          <cell r="B274">
            <v>63</v>
          </cell>
          <cell r="C274" t="str">
            <v>NSW</v>
          </cell>
        </row>
        <row r="275">
          <cell r="A275">
            <v>1173</v>
          </cell>
          <cell r="B275">
            <v>63</v>
          </cell>
          <cell r="C275" t="str">
            <v>NSW</v>
          </cell>
        </row>
        <row r="276">
          <cell r="A276">
            <v>1174</v>
          </cell>
          <cell r="B276">
            <v>63</v>
          </cell>
          <cell r="C276" t="str">
            <v>NSW</v>
          </cell>
        </row>
        <row r="277">
          <cell r="A277">
            <v>1175</v>
          </cell>
          <cell r="B277">
            <v>63</v>
          </cell>
          <cell r="C277" t="str">
            <v>NSW</v>
          </cell>
        </row>
        <row r="278">
          <cell r="A278">
            <v>1176</v>
          </cell>
          <cell r="B278">
            <v>63</v>
          </cell>
          <cell r="C278" t="str">
            <v>NSW</v>
          </cell>
        </row>
        <row r="279">
          <cell r="A279">
            <v>1177</v>
          </cell>
          <cell r="B279">
            <v>63</v>
          </cell>
          <cell r="C279" t="str">
            <v>NSW</v>
          </cell>
        </row>
        <row r="280">
          <cell r="A280">
            <v>1178</v>
          </cell>
          <cell r="B280">
            <v>63</v>
          </cell>
          <cell r="C280" t="str">
            <v>NSW</v>
          </cell>
        </row>
        <row r="281">
          <cell r="A281">
            <v>1179</v>
          </cell>
          <cell r="B281">
            <v>63</v>
          </cell>
          <cell r="C281" t="str">
            <v>NSW</v>
          </cell>
        </row>
        <row r="282">
          <cell r="A282">
            <v>1180</v>
          </cell>
          <cell r="B282">
            <v>63</v>
          </cell>
          <cell r="C282" t="str">
            <v>NSW</v>
          </cell>
        </row>
        <row r="283">
          <cell r="A283">
            <v>1181</v>
          </cell>
          <cell r="B283">
            <v>63</v>
          </cell>
          <cell r="C283" t="str">
            <v>NSW</v>
          </cell>
        </row>
        <row r="284">
          <cell r="A284">
            <v>1182</v>
          </cell>
          <cell r="B284">
            <v>63</v>
          </cell>
          <cell r="C284" t="str">
            <v>NSW</v>
          </cell>
        </row>
        <row r="285">
          <cell r="A285">
            <v>1183</v>
          </cell>
          <cell r="B285">
            <v>63</v>
          </cell>
          <cell r="C285" t="str">
            <v>NSW</v>
          </cell>
        </row>
        <row r="286">
          <cell r="A286">
            <v>1184</v>
          </cell>
          <cell r="B286">
            <v>63</v>
          </cell>
          <cell r="C286" t="str">
            <v>NSW</v>
          </cell>
        </row>
        <row r="287">
          <cell r="A287">
            <v>1185</v>
          </cell>
          <cell r="B287">
            <v>63</v>
          </cell>
          <cell r="C287" t="str">
            <v>NSW</v>
          </cell>
        </row>
        <row r="288">
          <cell r="A288">
            <v>1186</v>
          </cell>
          <cell r="B288">
            <v>63</v>
          </cell>
          <cell r="C288" t="str">
            <v>NSW</v>
          </cell>
        </row>
        <row r="289">
          <cell r="A289">
            <v>1187</v>
          </cell>
          <cell r="B289">
            <v>63</v>
          </cell>
          <cell r="C289" t="str">
            <v>NSW</v>
          </cell>
        </row>
        <row r="290">
          <cell r="A290">
            <v>1188</v>
          </cell>
          <cell r="B290">
            <v>63</v>
          </cell>
          <cell r="C290" t="str">
            <v>NSW</v>
          </cell>
        </row>
        <row r="291">
          <cell r="A291">
            <v>1189</v>
          </cell>
          <cell r="B291">
            <v>63</v>
          </cell>
          <cell r="C291" t="str">
            <v>NSW</v>
          </cell>
        </row>
        <row r="292">
          <cell r="A292">
            <v>1190</v>
          </cell>
          <cell r="B292">
            <v>63</v>
          </cell>
          <cell r="C292" t="str">
            <v>NSW</v>
          </cell>
        </row>
        <row r="293">
          <cell r="A293">
            <v>1191</v>
          </cell>
          <cell r="B293">
            <v>63</v>
          </cell>
          <cell r="C293" t="str">
            <v>NSW</v>
          </cell>
        </row>
        <row r="294">
          <cell r="A294">
            <v>1192</v>
          </cell>
          <cell r="B294">
            <v>63</v>
          </cell>
          <cell r="C294" t="str">
            <v>NSW</v>
          </cell>
        </row>
        <row r="295">
          <cell r="A295">
            <v>1193</v>
          </cell>
          <cell r="B295">
            <v>63</v>
          </cell>
          <cell r="C295" t="str">
            <v>NSW</v>
          </cell>
        </row>
        <row r="296">
          <cell r="A296">
            <v>1194</v>
          </cell>
          <cell r="B296">
            <v>63</v>
          </cell>
          <cell r="C296" t="str">
            <v>NSW</v>
          </cell>
        </row>
        <row r="297">
          <cell r="A297">
            <v>1195</v>
          </cell>
          <cell r="B297">
            <v>63</v>
          </cell>
          <cell r="C297" t="str">
            <v>NSW</v>
          </cell>
        </row>
        <row r="298">
          <cell r="A298">
            <v>1196</v>
          </cell>
          <cell r="B298">
            <v>63</v>
          </cell>
          <cell r="C298" t="str">
            <v>NSW</v>
          </cell>
        </row>
        <row r="299">
          <cell r="A299">
            <v>1197</v>
          </cell>
          <cell r="B299">
            <v>63</v>
          </cell>
          <cell r="C299" t="str">
            <v>NSW</v>
          </cell>
        </row>
        <row r="300">
          <cell r="A300">
            <v>1198</v>
          </cell>
          <cell r="B300">
            <v>63</v>
          </cell>
          <cell r="C300" t="str">
            <v>NSW</v>
          </cell>
        </row>
        <row r="301">
          <cell r="A301">
            <v>1199</v>
          </cell>
          <cell r="B301">
            <v>63</v>
          </cell>
          <cell r="C301" t="str">
            <v>NSW</v>
          </cell>
        </row>
        <row r="302">
          <cell r="A302">
            <v>1200</v>
          </cell>
          <cell r="B302">
            <v>63</v>
          </cell>
          <cell r="C302" t="str">
            <v>NSW</v>
          </cell>
        </row>
        <row r="303">
          <cell r="A303">
            <v>1201</v>
          </cell>
          <cell r="B303">
            <v>63</v>
          </cell>
          <cell r="C303" t="str">
            <v>NSW</v>
          </cell>
        </row>
        <row r="304">
          <cell r="A304">
            <v>1202</v>
          </cell>
          <cell r="B304">
            <v>63</v>
          </cell>
          <cell r="C304" t="str">
            <v>NSW</v>
          </cell>
        </row>
        <row r="305">
          <cell r="A305">
            <v>1203</v>
          </cell>
          <cell r="B305">
            <v>63</v>
          </cell>
          <cell r="C305" t="str">
            <v>NSW</v>
          </cell>
        </row>
        <row r="306">
          <cell r="A306">
            <v>1204</v>
          </cell>
          <cell r="B306">
            <v>63</v>
          </cell>
          <cell r="C306" t="str">
            <v>NSW</v>
          </cell>
        </row>
        <row r="307">
          <cell r="A307">
            <v>1205</v>
          </cell>
          <cell r="B307">
            <v>63</v>
          </cell>
          <cell r="C307" t="str">
            <v>NSW</v>
          </cell>
        </row>
        <row r="308">
          <cell r="A308">
            <v>1206</v>
          </cell>
          <cell r="B308">
            <v>63</v>
          </cell>
          <cell r="C308" t="str">
            <v>NSW</v>
          </cell>
        </row>
        <row r="309">
          <cell r="A309">
            <v>1207</v>
          </cell>
          <cell r="B309">
            <v>63</v>
          </cell>
          <cell r="C309" t="str">
            <v>NSW</v>
          </cell>
        </row>
        <row r="310">
          <cell r="A310">
            <v>1208</v>
          </cell>
          <cell r="B310">
            <v>63</v>
          </cell>
          <cell r="C310" t="str">
            <v>NSW</v>
          </cell>
        </row>
        <row r="311">
          <cell r="A311">
            <v>1209</v>
          </cell>
          <cell r="B311">
            <v>63</v>
          </cell>
          <cell r="C311" t="str">
            <v>NSW</v>
          </cell>
        </row>
        <row r="312">
          <cell r="A312">
            <v>1210</v>
          </cell>
          <cell r="B312">
            <v>63</v>
          </cell>
          <cell r="C312" t="str">
            <v>NSW</v>
          </cell>
        </row>
        <row r="313">
          <cell r="A313">
            <v>1211</v>
          </cell>
          <cell r="B313">
            <v>63</v>
          </cell>
          <cell r="C313" t="str">
            <v>NSW</v>
          </cell>
        </row>
        <row r="314">
          <cell r="A314">
            <v>1212</v>
          </cell>
          <cell r="B314">
            <v>63</v>
          </cell>
          <cell r="C314" t="str">
            <v>NSW</v>
          </cell>
        </row>
        <row r="315">
          <cell r="A315">
            <v>1213</v>
          </cell>
          <cell r="B315">
            <v>63</v>
          </cell>
          <cell r="C315" t="str">
            <v>NSW</v>
          </cell>
        </row>
        <row r="316">
          <cell r="A316">
            <v>1214</v>
          </cell>
          <cell r="B316">
            <v>63</v>
          </cell>
          <cell r="C316" t="str">
            <v>NSW</v>
          </cell>
        </row>
        <row r="317">
          <cell r="A317">
            <v>1215</v>
          </cell>
          <cell r="B317">
            <v>63</v>
          </cell>
          <cell r="C317" t="str">
            <v>NSW</v>
          </cell>
        </row>
        <row r="318">
          <cell r="A318">
            <v>1216</v>
          </cell>
          <cell r="B318">
            <v>63</v>
          </cell>
          <cell r="C318" t="str">
            <v>NSW</v>
          </cell>
        </row>
        <row r="319">
          <cell r="A319">
            <v>1217</v>
          </cell>
          <cell r="B319">
            <v>63</v>
          </cell>
          <cell r="C319" t="str">
            <v>NSW</v>
          </cell>
        </row>
        <row r="320">
          <cell r="A320">
            <v>1218</v>
          </cell>
          <cell r="B320">
            <v>63</v>
          </cell>
          <cell r="C320" t="str">
            <v>NSW</v>
          </cell>
        </row>
        <row r="321">
          <cell r="A321">
            <v>1219</v>
          </cell>
          <cell r="B321">
            <v>63</v>
          </cell>
          <cell r="C321" t="str">
            <v>NSW</v>
          </cell>
        </row>
        <row r="322">
          <cell r="A322">
            <v>1220</v>
          </cell>
          <cell r="B322">
            <v>63</v>
          </cell>
          <cell r="C322" t="str">
            <v>NSW</v>
          </cell>
        </row>
        <row r="323">
          <cell r="A323">
            <v>1221</v>
          </cell>
          <cell r="B323">
            <v>63</v>
          </cell>
          <cell r="C323" t="str">
            <v>NSW</v>
          </cell>
        </row>
        <row r="324">
          <cell r="A324">
            <v>1222</v>
          </cell>
          <cell r="B324">
            <v>63</v>
          </cell>
          <cell r="C324" t="str">
            <v>NSW</v>
          </cell>
        </row>
        <row r="325">
          <cell r="A325">
            <v>1223</v>
          </cell>
          <cell r="B325">
            <v>63</v>
          </cell>
          <cell r="C325" t="str">
            <v>NSW</v>
          </cell>
        </row>
        <row r="326">
          <cell r="A326">
            <v>1224</v>
          </cell>
          <cell r="B326">
            <v>63</v>
          </cell>
          <cell r="C326" t="str">
            <v>NSW</v>
          </cell>
        </row>
        <row r="327">
          <cell r="A327">
            <v>1225</v>
          </cell>
          <cell r="B327">
            <v>63</v>
          </cell>
          <cell r="C327" t="str">
            <v>NSW</v>
          </cell>
        </row>
        <row r="328">
          <cell r="A328">
            <v>1226</v>
          </cell>
          <cell r="B328">
            <v>63</v>
          </cell>
          <cell r="C328" t="str">
            <v>NSW</v>
          </cell>
        </row>
        <row r="329">
          <cell r="A329">
            <v>1227</v>
          </cell>
          <cell r="B329">
            <v>63</v>
          </cell>
          <cell r="C329" t="str">
            <v>NSW</v>
          </cell>
        </row>
        <row r="330">
          <cell r="A330">
            <v>1228</v>
          </cell>
          <cell r="B330">
            <v>63</v>
          </cell>
          <cell r="C330" t="str">
            <v>NSW</v>
          </cell>
        </row>
        <row r="331">
          <cell r="A331">
            <v>1229</v>
          </cell>
          <cell r="B331">
            <v>63</v>
          </cell>
          <cell r="C331" t="str">
            <v>NSW</v>
          </cell>
        </row>
        <row r="332">
          <cell r="A332">
            <v>1230</v>
          </cell>
          <cell r="B332">
            <v>63</v>
          </cell>
          <cell r="C332" t="str">
            <v>NSW</v>
          </cell>
        </row>
        <row r="333">
          <cell r="A333">
            <v>1231</v>
          </cell>
          <cell r="B333">
            <v>63</v>
          </cell>
          <cell r="C333" t="str">
            <v>NSW</v>
          </cell>
        </row>
        <row r="334">
          <cell r="A334">
            <v>1232</v>
          </cell>
          <cell r="B334">
            <v>63</v>
          </cell>
          <cell r="C334" t="str">
            <v>NSW</v>
          </cell>
        </row>
        <row r="335">
          <cell r="A335">
            <v>1233</v>
          </cell>
          <cell r="B335">
            <v>63</v>
          </cell>
          <cell r="C335" t="str">
            <v>NSW</v>
          </cell>
        </row>
        <row r="336">
          <cell r="A336">
            <v>1234</v>
          </cell>
          <cell r="B336">
            <v>63</v>
          </cell>
          <cell r="C336" t="str">
            <v>NSW</v>
          </cell>
        </row>
        <row r="337">
          <cell r="A337">
            <v>1235</v>
          </cell>
          <cell r="B337">
            <v>63</v>
          </cell>
          <cell r="C337" t="str">
            <v>NSW</v>
          </cell>
        </row>
        <row r="338">
          <cell r="A338">
            <v>1236</v>
          </cell>
          <cell r="B338">
            <v>63</v>
          </cell>
          <cell r="C338" t="str">
            <v>NSW</v>
          </cell>
        </row>
        <row r="339">
          <cell r="A339">
            <v>1237</v>
          </cell>
          <cell r="B339">
            <v>63</v>
          </cell>
          <cell r="C339" t="str">
            <v>NSW</v>
          </cell>
        </row>
        <row r="340">
          <cell r="A340">
            <v>1238</v>
          </cell>
          <cell r="B340">
            <v>63</v>
          </cell>
          <cell r="C340" t="str">
            <v>NSW</v>
          </cell>
        </row>
        <row r="341">
          <cell r="A341">
            <v>1239</v>
          </cell>
          <cell r="B341">
            <v>63</v>
          </cell>
          <cell r="C341" t="str">
            <v>NSW</v>
          </cell>
        </row>
        <row r="342">
          <cell r="A342">
            <v>1240</v>
          </cell>
          <cell r="B342">
            <v>63</v>
          </cell>
          <cell r="C342" t="str">
            <v>NSW</v>
          </cell>
        </row>
        <row r="343">
          <cell r="A343">
            <v>1241</v>
          </cell>
          <cell r="B343">
            <v>63</v>
          </cell>
          <cell r="C343" t="str">
            <v>NSW</v>
          </cell>
        </row>
        <row r="344">
          <cell r="A344">
            <v>1242</v>
          </cell>
          <cell r="B344">
            <v>63</v>
          </cell>
          <cell r="C344" t="str">
            <v>NSW</v>
          </cell>
        </row>
        <row r="345">
          <cell r="A345">
            <v>1243</v>
          </cell>
          <cell r="B345">
            <v>63</v>
          </cell>
          <cell r="C345" t="str">
            <v>NSW</v>
          </cell>
        </row>
        <row r="346">
          <cell r="A346">
            <v>1244</v>
          </cell>
          <cell r="B346">
            <v>63</v>
          </cell>
          <cell r="C346" t="str">
            <v>NSW</v>
          </cell>
        </row>
        <row r="347">
          <cell r="A347">
            <v>1245</v>
          </cell>
          <cell r="B347">
            <v>63</v>
          </cell>
          <cell r="C347" t="str">
            <v>NSW</v>
          </cell>
        </row>
        <row r="348">
          <cell r="A348">
            <v>1246</v>
          </cell>
          <cell r="B348">
            <v>63</v>
          </cell>
          <cell r="C348" t="str">
            <v>NSW</v>
          </cell>
        </row>
        <row r="349">
          <cell r="A349">
            <v>1247</v>
          </cell>
          <cell r="B349">
            <v>63</v>
          </cell>
          <cell r="C349" t="str">
            <v>NSW</v>
          </cell>
        </row>
        <row r="350">
          <cell r="A350">
            <v>1248</v>
          </cell>
          <cell r="B350">
            <v>63</v>
          </cell>
          <cell r="C350" t="str">
            <v>NSW</v>
          </cell>
        </row>
        <row r="351">
          <cell r="A351">
            <v>1249</v>
          </cell>
          <cell r="B351">
            <v>63</v>
          </cell>
          <cell r="C351" t="str">
            <v>NSW</v>
          </cell>
        </row>
        <row r="352">
          <cell r="A352">
            <v>1250</v>
          </cell>
          <cell r="B352">
            <v>63</v>
          </cell>
          <cell r="C352" t="str">
            <v>NSW</v>
          </cell>
        </row>
        <row r="353">
          <cell r="A353">
            <v>1251</v>
          </cell>
          <cell r="B353">
            <v>63</v>
          </cell>
          <cell r="C353" t="str">
            <v>NSW</v>
          </cell>
        </row>
        <row r="354">
          <cell r="A354">
            <v>1252</v>
          </cell>
          <cell r="B354">
            <v>63</v>
          </cell>
          <cell r="C354" t="str">
            <v>NSW</v>
          </cell>
        </row>
        <row r="355">
          <cell r="A355">
            <v>1253</v>
          </cell>
          <cell r="B355">
            <v>63</v>
          </cell>
          <cell r="C355" t="str">
            <v>NSW</v>
          </cell>
        </row>
        <row r="356">
          <cell r="A356">
            <v>1254</v>
          </cell>
          <cell r="B356">
            <v>63</v>
          </cell>
          <cell r="C356" t="str">
            <v>NSW</v>
          </cell>
        </row>
        <row r="357">
          <cell r="A357">
            <v>1255</v>
          </cell>
          <cell r="B357">
            <v>63</v>
          </cell>
          <cell r="C357" t="str">
            <v>NSW</v>
          </cell>
        </row>
        <row r="358">
          <cell r="A358">
            <v>1256</v>
          </cell>
          <cell r="B358">
            <v>63</v>
          </cell>
          <cell r="C358" t="str">
            <v>NSW</v>
          </cell>
        </row>
        <row r="359">
          <cell r="A359">
            <v>1257</v>
          </cell>
          <cell r="B359">
            <v>63</v>
          </cell>
          <cell r="C359" t="str">
            <v>NSW</v>
          </cell>
        </row>
        <row r="360">
          <cell r="A360">
            <v>1258</v>
          </cell>
          <cell r="B360">
            <v>63</v>
          </cell>
          <cell r="C360" t="str">
            <v>NSW</v>
          </cell>
        </row>
        <row r="361">
          <cell r="A361">
            <v>1259</v>
          </cell>
          <cell r="B361">
            <v>63</v>
          </cell>
          <cell r="C361" t="str">
            <v>NSW</v>
          </cell>
        </row>
        <row r="362">
          <cell r="A362">
            <v>1260</v>
          </cell>
          <cell r="B362">
            <v>63</v>
          </cell>
          <cell r="C362" t="str">
            <v>NSW</v>
          </cell>
        </row>
        <row r="363">
          <cell r="A363">
            <v>1262</v>
          </cell>
          <cell r="B363">
            <v>63</v>
          </cell>
          <cell r="C363" t="str">
            <v>NSW</v>
          </cell>
        </row>
        <row r="364">
          <cell r="A364">
            <v>1263</v>
          </cell>
          <cell r="B364">
            <v>63</v>
          </cell>
          <cell r="C364" t="str">
            <v>NSW</v>
          </cell>
        </row>
        <row r="365">
          <cell r="A365">
            <v>1264</v>
          </cell>
          <cell r="B365">
            <v>63</v>
          </cell>
          <cell r="C365" t="str">
            <v>NSW</v>
          </cell>
        </row>
        <row r="366">
          <cell r="A366">
            <v>1265</v>
          </cell>
          <cell r="B366">
            <v>63</v>
          </cell>
          <cell r="C366" t="str">
            <v>NSW</v>
          </cell>
        </row>
        <row r="367">
          <cell r="A367">
            <v>1266</v>
          </cell>
          <cell r="B367">
            <v>63</v>
          </cell>
          <cell r="C367" t="str">
            <v>NSW</v>
          </cell>
        </row>
        <row r="368">
          <cell r="A368">
            <v>1267</v>
          </cell>
          <cell r="B368">
            <v>63</v>
          </cell>
          <cell r="C368" t="str">
            <v>NSW</v>
          </cell>
        </row>
        <row r="369">
          <cell r="A369">
            <v>1268</v>
          </cell>
          <cell r="B369">
            <v>63</v>
          </cell>
          <cell r="C369" t="str">
            <v>NSW</v>
          </cell>
        </row>
        <row r="370">
          <cell r="A370">
            <v>1269</v>
          </cell>
          <cell r="B370">
            <v>63</v>
          </cell>
          <cell r="C370" t="str">
            <v>NSW</v>
          </cell>
        </row>
        <row r="371">
          <cell r="A371">
            <v>1270</v>
          </cell>
          <cell r="B371">
            <v>63</v>
          </cell>
          <cell r="C371" t="str">
            <v>NSW</v>
          </cell>
        </row>
        <row r="372">
          <cell r="A372">
            <v>1272</v>
          </cell>
          <cell r="B372">
            <v>63</v>
          </cell>
          <cell r="C372" t="str">
            <v>NSW</v>
          </cell>
        </row>
        <row r="373">
          <cell r="A373">
            <v>1273</v>
          </cell>
          <cell r="B373">
            <v>63</v>
          </cell>
          <cell r="C373" t="str">
            <v>NSW</v>
          </cell>
        </row>
        <row r="374">
          <cell r="A374">
            <v>1274</v>
          </cell>
          <cell r="B374">
            <v>63</v>
          </cell>
          <cell r="C374" t="str">
            <v>NSW</v>
          </cell>
        </row>
        <row r="375">
          <cell r="A375">
            <v>1275</v>
          </cell>
          <cell r="B375">
            <v>63</v>
          </cell>
          <cell r="C375" t="str">
            <v>NSW</v>
          </cell>
        </row>
        <row r="376">
          <cell r="A376">
            <v>1276</v>
          </cell>
          <cell r="B376">
            <v>63</v>
          </cell>
          <cell r="C376" t="str">
            <v>NSW</v>
          </cell>
        </row>
        <row r="377">
          <cell r="A377">
            <v>1277</v>
          </cell>
          <cell r="B377">
            <v>63</v>
          </cell>
          <cell r="C377" t="str">
            <v>NSW</v>
          </cell>
        </row>
        <row r="378">
          <cell r="A378">
            <v>1278</v>
          </cell>
          <cell r="B378">
            <v>63</v>
          </cell>
          <cell r="C378" t="str">
            <v>NSW</v>
          </cell>
        </row>
        <row r="379">
          <cell r="A379">
            <v>1279</v>
          </cell>
          <cell r="B379">
            <v>63</v>
          </cell>
          <cell r="C379" t="str">
            <v>NSW</v>
          </cell>
        </row>
        <row r="380">
          <cell r="A380">
            <v>1280</v>
          </cell>
          <cell r="B380">
            <v>63</v>
          </cell>
          <cell r="C380" t="str">
            <v>NSW</v>
          </cell>
        </row>
        <row r="381">
          <cell r="A381">
            <v>1281</v>
          </cell>
          <cell r="B381">
            <v>63</v>
          </cell>
          <cell r="C381" t="str">
            <v>NSW</v>
          </cell>
        </row>
        <row r="382">
          <cell r="A382">
            <v>1282</v>
          </cell>
          <cell r="B382">
            <v>63</v>
          </cell>
          <cell r="C382" t="str">
            <v>NSW</v>
          </cell>
        </row>
        <row r="383">
          <cell r="A383">
            <v>1283</v>
          </cell>
          <cell r="B383">
            <v>63</v>
          </cell>
          <cell r="C383" t="str">
            <v>NSW</v>
          </cell>
        </row>
        <row r="384">
          <cell r="A384">
            <v>1284</v>
          </cell>
          <cell r="B384">
            <v>63</v>
          </cell>
          <cell r="C384" t="str">
            <v>NSW</v>
          </cell>
        </row>
        <row r="385">
          <cell r="A385">
            <v>1285</v>
          </cell>
          <cell r="B385">
            <v>63</v>
          </cell>
          <cell r="C385" t="str">
            <v>NSW</v>
          </cell>
        </row>
        <row r="386">
          <cell r="A386">
            <v>1286</v>
          </cell>
          <cell r="B386">
            <v>63</v>
          </cell>
          <cell r="C386" t="str">
            <v>NSW</v>
          </cell>
        </row>
        <row r="387">
          <cell r="A387">
            <v>1287</v>
          </cell>
          <cell r="B387">
            <v>63</v>
          </cell>
          <cell r="C387" t="str">
            <v>NSW</v>
          </cell>
        </row>
        <row r="388">
          <cell r="A388">
            <v>1288</v>
          </cell>
          <cell r="B388">
            <v>63</v>
          </cell>
          <cell r="C388" t="str">
            <v>NSW</v>
          </cell>
        </row>
        <row r="389">
          <cell r="A389">
            <v>1289</v>
          </cell>
          <cell r="B389">
            <v>63</v>
          </cell>
          <cell r="C389" t="str">
            <v>NSW</v>
          </cell>
        </row>
        <row r="390">
          <cell r="A390">
            <v>1290</v>
          </cell>
          <cell r="B390">
            <v>63</v>
          </cell>
          <cell r="C390" t="str">
            <v>NSW</v>
          </cell>
        </row>
        <row r="391">
          <cell r="A391">
            <v>1291</v>
          </cell>
          <cell r="B391">
            <v>63</v>
          </cell>
          <cell r="C391" t="str">
            <v>NSW</v>
          </cell>
        </row>
        <row r="392">
          <cell r="A392">
            <v>1292</v>
          </cell>
          <cell r="B392">
            <v>63</v>
          </cell>
          <cell r="C392" t="str">
            <v>NSW</v>
          </cell>
        </row>
        <row r="393">
          <cell r="A393">
            <v>1293</v>
          </cell>
          <cell r="B393">
            <v>63</v>
          </cell>
          <cell r="C393" t="str">
            <v>NSW</v>
          </cell>
        </row>
        <row r="394">
          <cell r="A394">
            <v>1294</v>
          </cell>
          <cell r="B394">
            <v>63</v>
          </cell>
          <cell r="C394" t="str">
            <v>NSW</v>
          </cell>
        </row>
        <row r="395">
          <cell r="A395">
            <v>1295</v>
          </cell>
          <cell r="B395">
            <v>63</v>
          </cell>
          <cell r="C395" t="str">
            <v>NSW</v>
          </cell>
        </row>
        <row r="396">
          <cell r="A396">
            <v>1296</v>
          </cell>
          <cell r="B396">
            <v>63</v>
          </cell>
          <cell r="C396" t="str">
            <v>NSW</v>
          </cell>
        </row>
        <row r="397">
          <cell r="A397">
            <v>1297</v>
          </cell>
          <cell r="B397">
            <v>63</v>
          </cell>
          <cell r="C397" t="str">
            <v>NSW</v>
          </cell>
        </row>
        <row r="398">
          <cell r="A398">
            <v>1298</v>
          </cell>
          <cell r="B398">
            <v>63</v>
          </cell>
          <cell r="C398" t="str">
            <v>NSW</v>
          </cell>
        </row>
        <row r="399">
          <cell r="A399">
            <v>1299</v>
          </cell>
          <cell r="B399">
            <v>63</v>
          </cell>
          <cell r="C399" t="str">
            <v>NSW</v>
          </cell>
        </row>
        <row r="400">
          <cell r="A400">
            <v>1300</v>
          </cell>
          <cell r="B400">
            <v>63</v>
          </cell>
          <cell r="C400" t="str">
            <v>NSW</v>
          </cell>
        </row>
        <row r="401">
          <cell r="A401">
            <v>1301</v>
          </cell>
          <cell r="B401">
            <v>63</v>
          </cell>
          <cell r="C401" t="str">
            <v>NSW</v>
          </cell>
        </row>
        <row r="402">
          <cell r="A402">
            <v>1302</v>
          </cell>
          <cell r="B402">
            <v>63</v>
          </cell>
          <cell r="C402" t="str">
            <v>NSW</v>
          </cell>
        </row>
        <row r="403">
          <cell r="A403">
            <v>1303</v>
          </cell>
          <cell r="B403">
            <v>63</v>
          </cell>
          <cell r="C403" t="str">
            <v>NSW</v>
          </cell>
        </row>
        <row r="404">
          <cell r="A404">
            <v>1304</v>
          </cell>
          <cell r="B404">
            <v>63</v>
          </cell>
          <cell r="C404" t="str">
            <v>NSW</v>
          </cell>
        </row>
        <row r="405">
          <cell r="A405">
            <v>1305</v>
          </cell>
          <cell r="B405">
            <v>63</v>
          </cell>
          <cell r="C405" t="str">
            <v>NSW</v>
          </cell>
        </row>
        <row r="406">
          <cell r="A406">
            <v>1306</v>
          </cell>
          <cell r="B406">
            <v>63</v>
          </cell>
          <cell r="C406" t="str">
            <v>NSW</v>
          </cell>
        </row>
        <row r="407">
          <cell r="A407">
            <v>1307</v>
          </cell>
          <cell r="B407">
            <v>63</v>
          </cell>
          <cell r="C407" t="str">
            <v>NSW</v>
          </cell>
        </row>
        <row r="408">
          <cell r="A408">
            <v>1308</v>
          </cell>
          <cell r="B408">
            <v>63</v>
          </cell>
          <cell r="C408" t="str">
            <v>NSW</v>
          </cell>
        </row>
        <row r="409">
          <cell r="A409">
            <v>1309</v>
          </cell>
          <cell r="B409">
            <v>63</v>
          </cell>
          <cell r="C409" t="str">
            <v>NSW</v>
          </cell>
        </row>
        <row r="410">
          <cell r="A410">
            <v>1310</v>
          </cell>
          <cell r="B410">
            <v>63</v>
          </cell>
          <cell r="C410" t="str">
            <v>NSW</v>
          </cell>
        </row>
        <row r="411">
          <cell r="A411">
            <v>1311</v>
          </cell>
          <cell r="B411">
            <v>63</v>
          </cell>
          <cell r="C411" t="str">
            <v>NSW</v>
          </cell>
        </row>
        <row r="412">
          <cell r="A412">
            <v>1312</v>
          </cell>
          <cell r="B412">
            <v>63</v>
          </cell>
          <cell r="C412" t="str">
            <v>NSW</v>
          </cell>
        </row>
        <row r="413">
          <cell r="A413">
            <v>1313</v>
          </cell>
          <cell r="B413">
            <v>63</v>
          </cell>
          <cell r="C413" t="str">
            <v>NSW</v>
          </cell>
        </row>
        <row r="414">
          <cell r="A414">
            <v>1314</v>
          </cell>
          <cell r="B414">
            <v>63</v>
          </cell>
          <cell r="C414" t="str">
            <v>NSW</v>
          </cell>
        </row>
        <row r="415">
          <cell r="A415">
            <v>1315</v>
          </cell>
          <cell r="B415">
            <v>63</v>
          </cell>
          <cell r="C415" t="str">
            <v>NSW</v>
          </cell>
        </row>
        <row r="416">
          <cell r="A416">
            <v>1316</v>
          </cell>
          <cell r="B416">
            <v>63</v>
          </cell>
          <cell r="C416" t="str">
            <v>NSW</v>
          </cell>
        </row>
        <row r="417">
          <cell r="A417">
            <v>1317</v>
          </cell>
          <cell r="B417">
            <v>63</v>
          </cell>
          <cell r="C417" t="str">
            <v>NSW</v>
          </cell>
        </row>
        <row r="418">
          <cell r="A418">
            <v>1318</v>
          </cell>
          <cell r="B418">
            <v>63</v>
          </cell>
          <cell r="C418" t="str">
            <v>NSW</v>
          </cell>
        </row>
        <row r="419">
          <cell r="A419">
            <v>1319</v>
          </cell>
          <cell r="B419">
            <v>63</v>
          </cell>
          <cell r="C419" t="str">
            <v>NSW</v>
          </cell>
        </row>
        <row r="420">
          <cell r="A420">
            <v>1320</v>
          </cell>
          <cell r="B420">
            <v>63</v>
          </cell>
          <cell r="C420" t="str">
            <v>NSW</v>
          </cell>
        </row>
        <row r="421">
          <cell r="A421">
            <v>1321</v>
          </cell>
          <cell r="B421">
            <v>63</v>
          </cell>
          <cell r="C421" t="str">
            <v>NSW</v>
          </cell>
        </row>
        <row r="422">
          <cell r="A422">
            <v>1322</v>
          </cell>
          <cell r="B422">
            <v>63</v>
          </cell>
          <cell r="C422" t="str">
            <v>NSW</v>
          </cell>
        </row>
        <row r="423">
          <cell r="A423">
            <v>1323</v>
          </cell>
          <cell r="B423">
            <v>63</v>
          </cell>
          <cell r="C423" t="str">
            <v>NSW</v>
          </cell>
        </row>
        <row r="424">
          <cell r="A424">
            <v>1324</v>
          </cell>
          <cell r="B424">
            <v>63</v>
          </cell>
          <cell r="C424" t="str">
            <v>NSW</v>
          </cell>
        </row>
        <row r="425">
          <cell r="A425">
            <v>1325</v>
          </cell>
          <cell r="B425">
            <v>63</v>
          </cell>
          <cell r="C425" t="str">
            <v>NSW</v>
          </cell>
        </row>
        <row r="426">
          <cell r="A426">
            <v>1326</v>
          </cell>
          <cell r="B426">
            <v>63</v>
          </cell>
          <cell r="C426" t="str">
            <v>NSW</v>
          </cell>
        </row>
        <row r="427">
          <cell r="A427">
            <v>1327</v>
          </cell>
          <cell r="B427">
            <v>63</v>
          </cell>
          <cell r="C427" t="str">
            <v>NSW</v>
          </cell>
        </row>
        <row r="428">
          <cell r="A428">
            <v>1328</v>
          </cell>
          <cell r="B428">
            <v>63</v>
          </cell>
          <cell r="C428" t="str">
            <v>NSW</v>
          </cell>
        </row>
        <row r="429">
          <cell r="A429">
            <v>1329</v>
          </cell>
          <cell r="B429">
            <v>63</v>
          </cell>
          <cell r="C429" t="str">
            <v>NSW</v>
          </cell>
        </row>
        <row r="430">
          <cell r="A430">
            <v>1330</v>
          </cell>
          <cell r="B430">
            <v>63</v>
          </cell>
          <cell r="C430" t="str">
            <v>NSW</v>
          </cell>
        </row>
        <row r="431">
          <cell r="A431">
            <v>1331</v>
          </cell>
          <cell r="B431">
            <v>63</v>
          </cell>
          <cell r="C431" t="str">
            <v>NSW</v>
          </cell>
        </row>
        <row r="432">
          <cell r="A432">
            <v>1332</v>
          </cell>
          <cell r="B432">
            <v>63</v>
          </cell>
          <cell r="C432" t="str">
            <v>NSW</v>
          </cell>
        </row>
        <row r="433">
          <cell r="A433">
            <v>1333</v>
          </cell>
          <cell r="B433">
            <v>63</v>
          </cell>
          <cell r="C433" t="str">
            <v>NSW</v>
          </cell>
        </row>
        <row r="434">
          <cell r="A434">
            <v>1334</v>
          </cell>
          <cell r="B434">
            <v>63</v>
          </cell>
          <cell r="C434" t="str">
            <v>NSW</v>
          </cell>
        </row>
        <row r="435">
          <cell r="A435">
            <v>1335</v>
          </cell>
          <cell r="B435">
            <v>63</v>
          </cell>
          <cell r="C435" t="str">
            <v>NSW</v>
          </cell>
        </row>
        <row r="436">
          <cell r="A436">
            <v>1336</v>
          </cell>
          <cell r="B436">
            <v>63</v>
          </cell>
          <cell r="C436" t="str">
            <v>NSW</v>
          </cell>
        </row>
        <row r="437">
          <cell r="A437">
            <v>1337</v>
          </cell>
          <cell r="B437">
            <v>63</v>
          </cell>
          <cell r="C437" t="str">
            <v>NSW</v>
          </cell>
        </row>
        <row r="438">
          <cell r="A438">
            <v>1338</v>
          </cell>
          <cell r="B438">
            <v>63</v>
          </cell>
          <cell r="C438" t="str">
            <v>NSW</v>
          </cell>
        </row>
        <row r="439">
          <cell r="A439">
            <v>1339</v>
          </cell>
          <cell r="B439">
            <v>63</v>
          </cell>
          <cell r="C439" t="str">
            <v>NSW</v>
          </cell>
        </row>
        <row r="440">
          <cell r="A440">
            <v>1340</v>
          </cell>
          <cell r="B440">
            <v>63</v>
          </cell>
          <cell r="C440" t="str">
            <v>NSW</v>
          </cell>
        </row>
        <row r="441">
          <cell r="A441">
            <v>1341</v>
          </cell>
          <cell r="B441">
            <v>63</v>
          </cell>
          <cell r="C441" t="str">
            <v>NSW</v>
          </cell>
        </row>
        <row r="442">
          <cell r="A442">
            <v>1342</v>
          </cell>
          <cell r="B442">
            <v>63</v>
          </cell>
          <cell r="C442" t="str">
            <v>NSW</v>
          </cell>
        </row>
        <row r="443">
          <cell r="A443">
            <v>1343</v>
          </cell>
          <cell r="B443">
            <v>63</v>
          </cell>
          <cell r="C443" t="str">
            <v>NSW</v>
          </cell>
        </row>
        <row r="444">
          <cell r="A444">
            <v>1344</v>
          </cell>
          <cell r="B444">
            <v>63</v>
          </cell>
          <cell r="C444" t="str">
            <v>NSW</v>
          </cell>
        </row>
        <row r="445">
          <cell r="A445">
            <v>1345</v>
          </cell>
          <cell r="B445">
            <v>63</v>
          </cell>
          <cell r="C445" t="str">
            <v>NSW</v>
          </cell>
        </row>
        <row r="446">
          <cell r="A446">
            <v>1346</v>
          </cell>
          <cell r="B446">
            <v>63</v>
          </cell>
          <cell r="C446" t="str">
            <v>NSW</v>
          </cell>
        </row>
        <row r="447">
          <cell r="A447">
            <v>1347</v>
          </cell>
          <cell r="B447">
            <v>63</v>
          </cell>
          <cell r="C447" t="str">
            <v>NSW</v>
          </cell>
        </row>
        <row r="448">
          <cell r="A448">
            <v>1348</v>
          </cell>
          <cell r="B448">
            <v>63</v>
          </cell>
          <cell r="C448" t="str">
            <v>NSW</v>
          </cell>
        </row>
        <row r="449">
          <cell r="A449">
            <v>1349</v>
          </cell>
          <cell r="B449">
            <v>63</v>
          </cell>
          <cell r="C449" t="str">
            <v>NSW</v>
          </cell>
        </row>
        <row r="450">
          <cell r="A450">
            <v>1350</v>
          </cell>
          <cell r="B450">
            <v>63</v>
          </cell>
          <cell r="C450" t="str">
            <v>NSW</v>
          </cell>
        </row>
        <row r="451">
          <cell r="A451">
            <v>1355</v>
          </cell>
          <cell r="B451">
            <v>63</v>
          </cell>
          <cell r="C451" t="str">
            <v>NSW</v>
          </cell>
        </row>
        <row r="452">
          <cell r="A452">
            <v>1356</v>
          </cell>
          <cell r="B452">
            <v>63</v>
          </cell>
          <cell r="C452" t="str">
            <v>NSW</v>
          </cell>
        </row>
        <row r="453">
          <cell r="A453">
            <v>1357</v>
          </cell>
          <cell r="B453">
            <v>63</v>
          </cell>
          <cell r="C453" t="str">
            <v>NSW</v>
          </cell>
        </row>
        <row r="454">
          <cell r="A454">
            <v>1358</v>
          </cell>
          <cell r="B454">
            <v>63</v>
          </cell>
          <cell r="C454" t="str">
            <v>NSW</v>
          </cell>
        </row>
        <row r="455">
          <cell r="A455">
            <v>1359</v>
          </cell>
          <cell r="B455">
            <v>63</v>
          </cell>
          <cell r="C455" t="str">
            <v>NSW</v>
          </cell>
        </row>
        <row r="456">
          <cell r="A456">
            <v>1360</v>
          </cell>
          <cell r="B456">
            <v>63</v>
          </cell>
          <cell r="C456" t="str">
            <v>NSW</v>
          </cell>
        </row>
        <row r="457">
          <cell r="A457">
            <v>1362</v>
          </cell>
          <cell r="B457">
            <v>63</v>
          </cell>
          <cell r="C457" t="str">
            <v>NSW</v>
          </cell>
        </row>
        <row r="458">
          <cell r="A458">
            <v>1363</v>
          </cell>
          <cell r="B458">
            <v>63</v>
          </cell>
          <cell r="C458" t="str">
            <v>NSW</v>
          </cell>
        </row>
        <row r="459">
          <cell r="A459">
            <v>1400</v>
          </cell>
          <cell r="B459">
            <v>63</v>
          </cell>
          <cell r="C459" t="str">
            <v>NSW</v>
          </cell>
        </row>
        <row r="460">
          <cell r="A460">
            <v>1401</v>
          </cell>
          <cell r="B460">
            <v>63</v>
          </cell>
          <cell r="C460" t="str">
            <v>NSW</v>
          </cell>
        </row>
        <row r="461">
          <cell r="A461">
            <v>1402</v>
          </cell>
          <cell r="B461">
            <v>63</v>
          </cell>
          <cell r="C461" t="str">
            <v>NSW</v>
          </cell>
        </row>
        <row r="462">
          <cell r="A462">
            <v>1403</v>
          </cell>
          <cell r="B462">
            <v>63</v>
          </cell>
          <cell r="C462" t="str">
            <v>NSW</v>
          </cell>
        </row>
        <row r="463">
          <cell r="A463">
            <v>1404</v>
          </cell>
          <cell r="B463">
            <v>63</v>
          </cell>
          <cell r="C463" t="str">
            <v>NSW</v>
          </cell>
        </row>
        <row r="464">
          <cell r="A464">
            <v>1405</v>
          </cell>
          <cell r="B464">
            <v>63</v>
          </cell>
          <cell r="C464" t="str">
            <v>NSW</v>
          </cell>
        </row>
        <row r="465">
          <cell r="A465">
            <v>1406</v>
          </cell>
          <cell r="B465">
            <v>63</v>
          </cell>
          <cell r="C465" t="str">
            <v>NSW</v>
          </cell>
        </row>
        <row r="466">
          <cell r="A466">
            <v>1407</v>
          </cell>
          <cell r="B466">
            <v>63</v>
          </cell>
          <cell r="C466" t="str">
            <v>NSW</v>
          </cell>
        </row>
        <row r="467">
          <cell r="A467">
            <v>1408</v>
          </cell>
          <cell r="B467">
            <v>63</v>
          </cell>
          <cell r="C467" t="str">
            <v>NSW</v>
          </cell>
        </row>
        <row r="468">
          <cell r="A468">
            <v>1409</v>
          </cell>
          <cell r="B468">
            <v>63</v>
          </cell>
          <cell r="C468" t="str">
            <v>NSW</v>
          </cell>
        </row>
        <row r="469">
          <cell r="A469">
            <v>1410</v>
          </cell>
          <cell r="B469">
            <v>63</v>
          </cell>
          <cell r="C469" t="str">
            <v>NSW</v>
          </cell>
        </row>
        <row r="470">
          <cell r="A470">
            <v>1411</v>
          </cell>
          <cell r="B470">
            <v>63</v>
          </cell>
          <cell r="C470" t="str">
            <v>NSW</v>
          </cell>
        </row>
        <row r="471">
          <cell r="A471">
            <v>1412</v>
          </cell>
          <cell r="B471">
            <v>63</v>
          </cell>
          <cell r="C471" t="str">
            <v>NSW</v>
          </cell>
        </row>
        <row r="472">
          <cell r="A472">
            <v>1413</v>
          </cell>
          <cell r="B472">
            <v>63</v>
          </cell>
          <cell r="C472" t="str">
            <v>NSW</v>
          </cell>
        </row>
        <row r="473">
          <cell r="A473">
            <v>1414</v>
          </cell>
          <cell r="B473">
            <v>63</v>
          </cell>
          <cell r="C473" t="str">
            <v>NSW</v>
          </cell>
        </row>
        <row r="474">
          <cell r="A474">
            <v>1415</v>
          </cell>
          <cell r="B474">
            <v>63</v>
          </cell>
          <cell r="C474" t="str">
            <v>NSW</v>
          </cell>
        </row>
        <row r="475">
          <cell r="A475">
            <v>1416</v>
          </cell>
          <cell r="B475">
            <v>63</v>
          </cell>
          <cell r="C475" t="str">
            <v>NSW</v>
          </cell>
        </row>
        <row r="476">
          <cell r="A476">
            <v>1417</v>
          </cell>
          <cell r="B476">
            <v>63</v>
          </cell>
          <cell r="C476" t="str">
            <v>NSW</v>
          </cell>
        </row>
        <row r="477">
          <cell r="A477">
            <v>1418</v>
          </cell>
          <cell r="B477">
            <v>63</v>
          </cell>
          <cell r="C477" t="str">
            <v>NSW</v>
          </cell>
        </row>
        <row r="478">
          <cell r="A478">
            <v>1419</v>
          </cell>
          <cell r="B478">
            <v>63</v>
          </cell>
          <cell r="C478" t="str">
            <v>NSW</v>
          </cell>
        </row>
        <row r="479">
          <cell r="A479">
            <v>1420</v>
          </cell>
          <cell r="B479">
            <v>63</v>
          </cell>
          <cell r="C479" t="str">
            <v>NSW</v>
          </cell>
        </row>
        <row r="480">
          <cell r="A480">
            <v>1421</v>
          </cell>
          <cell r="B480">
            <v>63</v>
          </cell>
          <cell r="C480" t="str">
            <v>NSW</v>
          </cell>
        </row>
        <row r="481">
          <cell r="A481">
            <v>1422</v>
          </cell>
          <cell r="B481">
            <v>63</v>
          </cell>
          <cell r="C481" t="str">
            <v>NSW</v>
          </cell>
        </row>
        <row r="482">
          <cell r="A482">
            <v>1423</v>
          </cell>
          <cell r="B482">
            <v>63</v>
          </cell>
          <cell r="C482" t="str">
            <v>NSW</v>
          </cell>
        </row>
        <row r="483">
          <cell r="A483">
            <v>1424</v>
          </cell>
          <cell r="B483">
            <v>63</v>
          </cell>
          <cell r="C483" t="str">
            <v>NSW</v>
          </cell>
        </row>
        <row r="484">
          <cell r="A484">
            <v>1425</v>
          </cell>
          <cell r="B484">
            <v>63</v>
          </cell>
          <cell r="C484" t="str">
            <v>NSW</v>
          </cell>
        </row>
        <row r="485">
          <cell r="A485">
            <v>1426</v>
          </cell>
          <cell r="B485">
            <v>63</v>
          </cell>
          <cell r="C485" t="str">
            <v>NSW</v>
          </cell>
        </row>
        <row r="486">
          <cell r="A486">
            <v>1427</v>
          </cell>
          <cell r="B486">
            <v>63</v>
          </cell>
          <cell r="C486" t="str">
            <v>NSW</v>
          </cell>
        </row>
        <row r="487">
          <cell r="A487">
            <v>1428</v>
          </cell>
          <cell r="B487">
            <v>63</v>
          </cell>
          <cell r="C487" t="str">
            <v>NSW</v>
          </cell>
        </row>
        <row r="488">
          <cell r="A488">
            <v>1429</v>
          </cell>
          <cell r="B488">
            <v>63</v>
          </cell>
          <cell r="C488" t="str">
            <v>NSW</v>
          </cell>
        </row>
        <row r="489">
          <cell r="A489">
            <v>1430</v>
          </cell>
          <cell r="B489">
            <v>63</v>
          </cell>
          <cell r="C489" t="str">
            <v>NSW</v>
          </cell>
        </row>
        <row r="490">
          <cell r="A490">
            <v>1431</v>
          </cell>
          <cell r="B490">
            <v>63</v>
          </cell>
          <cell r="C490" t="str">
            <v>NSW</v>
          </cell>
        </row>
        <row r="491">
          <cell r="A491">
            <v>1432</v>
          </cell>
          <cell r="B491">
            <v>63</v>
          </cell>
          <cell r="C491" t="str">
            <v>NSW</v>
          </cell>
        </row>
        <row r="492">
          <cell r="A492">
            <v>1433</v>
          </cell>
          <cell r="B492">
            <v>63</v>
          </cell>
          <cell r="C492" t="str">
            <v>NSW</v>
          </cell>
        </row>
        <row r="493">
          <cell r="A493">
            <v>1434</v>
          </cell>
          <cell r="B493">
            <v>63</v>
          </cell>
          <cell r="C493" t="str">
            <v>NSW</v>
          </cell>
        </row>
        <row r="494">
          <cell r="A494">
            <v>1435</v>
          </cell>
          <cell r="B494">
            <v>63</v>
          </cell>
          <cell r="C494" t="str">
            <v>NSW</v>
          </cell>
        </row>
        <row r="495">
          <cell r="A495">
            <v>1436</v>
          </cell>
          <cell r="B495">
            <v>63</v>
          </cell>
          <cell r="C495" t="str">
            <v>NSW</v>
          </cell>
        </row>
        <row r="496">
          <cell r="A496">
            <v>1437</v>
          </cell>
          <cell r="B496">
            <v>63</v>
          </cell>
          <cell r="C496" t="str">
            <v>NSW</v>
          </cell>
        </row>
        <row r="497">
          <cell r="A497">
            <v>1438</v>
          </cell>
          <cell r="B497">
            <v>63</v>
          </cell>
          <cell r="C497" t="str">
            <v>NSW</v>
          </cell>
        </row>
        <row r="498">
          <cell r="A498">
            <v>1439</v>
          </cell>
          <cell r="B498">
            <v>63</v>
          </cell>
          <cell r="C498" t="str">
            <v>NSW</v>
          </cell>
        </row>
        <row r="499">
          <cell r="A499">
            <v>1440</v>
          </cell>
          <cell r="B499">
            <v>63</v>
          </cell>
          <cell r="C499" t="str">
            <v>NSW</v>
          </cell>
        </row>
        <row r="500">
          <cell r="A500">
            <v>1441</v>
          </cell>
          <cell r="B500">
            <v>63</v>
          </cell>
          <cell r="C500" t="str">
            <v>NSW</v>
          </cell>
        </row>
        <row r="501">
          <cell r="A501">
            <v>1442</v>
          </cell>
          <cell r="B501">
            <v>63</v>
          </cell>
          <cell r="C501" t="str">
            <v>NSW</v>
          </cell>
        </row>
        <row r="502">
          <cell r="A502">
            <v>1443</v>
          </cell>
          <cell r="B502">
            <v>63</v>
          </cell>
          <cell r="C502" t="str">
            <v>NSW</v>
          </cell>
        </row>
        <row r="503">
          <cell r="A503">
            <v>1444</v>
          </cell>
          <cell r="B503">
            <v>63</v>
          </cell>
          <cell r="C503" t="str">
            <v>NSW</v>
          </cell>
        </row>
        <row r="504">
          <cell r="A504">
            <v>1445</v>
          </cell>
          <cell r="B504">
            <v>63</v>
          </cell>
          <cell r="C504" t="str">
            <v>NSW</v>
          </cell>
        </row>
        <row r="505">
          <cell r="A505">
            <v>1450</v>
          </cell>
          <cell r="B505">
            <v>63</v>
          </cell>
          <cell r="C505" t="str">
            <v>NSW</v>
          </cell>
        </row>
        <row r="506">
          <cell r="A506">
            <v>1452</v>
          </cell>
          <cell r="B506">
            <v>63</v>
          </cell>
          <cell r="C506" t="str">
            <v>NSW</v>
          </cell>
        </row>
        <row r="507">
          <cell r="A507">
            <v>1453</v>
          </cell>
          <cell r="B507">
            <v>63</v>
          </cell>
          <cell r="C507" t="str">
            <v>NSW</v>
          </cell>
        </row>
        <row r="508">
          <cell r="A508">
            <v>1454</v>
          </cell>
          <cell r="B508">
            <v>63</v>
          </cell>
          <cell r="C508" t="str">
            <v>NSW</v>
          </cell>
        </row>
        <row r="509">
          <cell r="A509">
            <v>1455</v>
          </cell>
          <cell r="B509">
            <v>63</v>
          </cell>
          <cell r="C509" t="str">
            <v>NSW</v>
          </cell>
        </row>
        <row r="510">
          <cell r="A510">
            <v>1456</v>
          </cell>
          <cell r="B510">
            <v>63</v>
          </cell>
          <cell r="C510" t="str">
            <v>NSW</v>
          </cell>
        </row>
        <row r="511">
          <cell r="A511">
            <v>1457</v>
          </cell>
          <cell r="B511">
            <v>63</v>
          </cell>
          <cell r="C511" t="str">
            <v>NSW</v>
          </cell>
        </row>
        <row r="512">
          <cell r="A512">
            <v>1458</v>
          </cell>
          <cell r="B512">
            <v>63</v>
          </cell>
          <cell r="C512" t="str">
            <v>NSW</v>
          </cell>
        </row>
        <row r="513">
          <cell r="A513">
            <v>1459</v>
          </cell>
          <cell r="B513">
            <v>63</v>
          </cell>
          <cell r="C513" t="str">
            <v>NSW</v>
          </cell>
        </row>
        <row r="514">
          <cell r="A514">
            <v>1460</v>
          </cell>
          <cell r="B514">
            <v>63</v>
          </cell>
          <cell r="C514" t="str">
            <v>NSW</v>
          </cell>
        </row>
        <row r="515">
          <cell r="A515">
            <v>1461</v>
          </cell>
          <cell r="B515">
            <v>63</v>
          </cell>
          <cell r="C515" t="str">
            <v>NSW</v>
          </cell>
        </row>
        <row r="516">
          <cell r="A516">
            <v>1462</v>
          </cell>
          <cell r="B516">
            <v>63</v>
          </cell>
          <cell r="C516" t="str">
            <v>NSW</v>
          </cell>
        </row>
        <row r="517">
          <cell r="A517">
            <v>1463</v>
          </cell>
          <cell r="B517">
            <v>63</v>
          </cell>
          <cell r="C517" t="str">
            <v>NSW</v>
          </cell>
        </row>
        <row r="518">
          <cell r="A518">
            <v>1465</v>
          </cell>
          <cell r="B518">
            <v>63</v>
          </cell>
          <cell r="C518" t="str">
            <v>NSW</v>
          </cell>
        </row>
        <row r="519">
          <cell r="A519">
            <v>1467</v>
          </cell>
          <cell r="B519">
            <v>63</v>
          </cell>
          <cell r="C519" t="str">
            <v>NSW</v>
          </cell>
        </row>
        <row r="520">
          <cell r="A520">
            <v>1468</v>
          </cell>
          <cell r="B520">
            <v>63</v>
          </cell>
          <cell r="C520" t="str">
            <v>NSW</v>
          </cell>
        </row>
        <row r="521">
          <cell r="A521">
            <v>1470</v>
          </cell>
          <cell r="B521">
            <v>63</v>
          </cell>
          <cell r="C521" t="str">
            <v>NSW</v>
          </cell>
        </row>
        <row r="522">
          <cell r="A522">
            <v>1472</v>
          </cell>
          <cell r="B522">
            <v>63</v>
          </cell>
          <cell r="C522" t="str">
            <v>NSW</v>
          </cell>
        </row>
        <row r="523">
          <cell r="A523">
            <v>1474</v>
          </cell>
          <cell r="B523">
            <v>63</v>
          </cell>
          <cell r="C523" t="str">
            <v>NSW</v>
          </cell>
        </row>
        <row r="524">
          <cell r="A524">
            <v>1475</v>
          </cell>
          <cell r="B524">
            <v>63</v>
          </cell>
          <cell r="C524" t="str">
            <v>NSW</v>
          </cell>
        </row>
        <row r="525">
          <cell r="A525">
            <v>1476</v>
          </cell>
          <cell r="B525">
            <v>63</v>
          </cell>
          <cell r="C525" t="str">
            <v>NSW</v>
          </cell>
        </row>
        <row r="526">
          <cell r="A526">
            <v>1477</v>
          </cell>
          <cell r="B526">
            <v>63</v>
          </cell>
          <cell r="C526" t="str">
            <v>NSW</v>
          </cell>
        </row>
        <row r="527">
          <cell r="A527">
            <v>1478</v>
          </cell>
          <cell r="B527">
            <v>63</v>
          </cell>
          <cell r="C527" t="str">
            <v>NSW</v>
          </cell>
        </row>
        <row r="528">
          <cell r="A528">
            <v>1479</v>
          </cell>
          <cell r="B528">
            <v>63</v>
          </cell>
          <cell r="C528" t="str">
            <v>NSW</v>
          </cell>
        </row>
        <row r="529">
          <cell r="A529">
            <v>1480</v>
          </cell>
          <cell r="B529">
            <v>63</v>
          </cell>
          <cell r="C529" t="str">
            <v>NSW</v>
          </cell>
        </row>
        <row r="530">
          <cell r="A530">
            <v>1481</v>
          </cell>
          <cell r="B530">
            <v>63</v>
          </cell>
          <cell r="C530" t="str">
            <v>NSW</v>
          </cell>
        </row>
        <row r="531">
          <cell r="A531">
            <v>1482</v>
          </cell>
          <cell r="B531">
            <v>63</v>
          </cell>
          <cell r="C531" t="str">
            <v>NSW</v>
          </cell>
        </row>
        <row r="532">
          <cell r="A532">
            <v>1484</v>
          </cell>
          <cell r="B532">
            <v>63</v>
          </cell>
          <cell r="C532" t="str">
            <v>NSW</v>
          </cell>
        </row>
        <row r="533">
          <cell r="A533">
            <v>1485</v>
          </cell>
          <cell r="B533">
            <v>63</v>
          </cell>
          <cell r="C533" t="str">
            <v>NSW</v>
          </cell>
        </row>
        <row r="534">
          <cell r="A534">
            <v>1487</v>
          </cell>
          <cell r="B534">
            <v>63</v>
          </cell>
          <cell r="C534" t="str">
            <v>NSW</v>
          </cell>
        </row>
        <row r="535">
          <cell r="A535">
            <v>1490</v>
          </cell>
          <cell r="B535">
            <v>63</v>
          </cell>
          <cell r="C535" t="str">
            <v>NSW</v>
          </cell>
        </row>
        <row r="536">
          <cell r="A536">
            <v>1493</v>
          </cell>
          <cell r="B536">
            <v>63</v>
          </cell>
          <cell r="C536" t="str">
            <v>NSW</v>
          </cell>
        </row>
        <row r="537">
          <cell r="A537">
            <v>1495</v>
          </cell>
          <cell r="B537">
            <v>63</v>
          </cell>
          <cell r="C537" t="str">
            <v>NSW</v>
          </cell>
        </row>
        <row r="538">
          <cell r="A538">
            <v>1499</v>
          </cell>
          <cell r="B538">
            <v>63</v>
          </cell>
          <cell r="C538" t="str">
            <v>NSW</v>
          </cell>
        </row>
        <row r="539">
          <cell r="A539">
            <v>1502</v>
          </cell>
          <cell r="B539">
            <v>63</v>
          </cell>
          <cell r="C539" t="str">
            <v>NSW</v>
          </cell>
        </row>
        <row r="540">
          <cell r="A540">
            <v>1503</v>
          </cell>
          <cell r="B540">
            <v>63</v>
          </cell>
          <cell r="C540" t="str">
            <v>NSW</v>
          </cell>
        </row>
        <row r="541">
          <cell r="A541">
            <v>1504</v>
          </cell>
          <cell r="B541">
            <v>63</v>
          </cell>
          <cell r="C541" t="str">
            <v>NSW</v>
          </cell>
        </row>
        <row r="542">
          <cell r="A542">
            <v>1505</v>
          </cell>
          <cell r="B542">
            <v>63</v>
          </cell>
          <cell r="C542" t="str">
            <v>NSW</v>
          </cell>
        </row>
        <row r="543">
          <cell r="A543">
            <v>1506</v>
          </cell>
          <cell r="B543">
            <v>63</v>
          </cell>
          <cell r="C543" t="str">
            <v>NSW</v>
          </cell>
        </row>
        <row r="544">
          <cell r="A544">
            <v>1507</v>
          </cell>
          <cell r="B544">
            <v>63</v>
          </cell>
          <cell r="C544" t="str">
            <v>NSW</v>
          </cell>
        </row>
        <row r="545">
          <cell r="A545">
            <v>1508</v>
          </cell>
          <cell r="B545">
            <v>63</v>
          </cell>
          <cell r="C545" t="str">
            <v>NSW</v>
          </cell>
        </row>
        <row r="546">
          <cell r="A546">
            <v>1509</v>
          </cell>
          <cell r="B546">
            <v>63</v>
          </cell>
          <cell r="C546" t="str">
            <v>NSW</v>
          </cell>
        </row>
        <row r="547">
          <cell r="A547">
            <v>1510</v>
          </cell>
          <cell r="B547">
            <v>63</v>
          </cell>
          <cell r="C547" t="str">
            <v>NSW</v>
          </cell>
        </row>
        <row r="548">
          <cell r="A548">
            <v>1511</v>
          </cell>
          <cell r="B548">
            <v>63</v>
          </cell>
          <cell r="C548" t="str">
            <v>NSW</v>
          </cell>
        </row>
        <row r="549">
          <cell r="A549">
            <v>1515</v>
          </cell>
          <cell r="B549">
            <v>63</v>
          </cell>
          <cell r="C549" t="str">
            <v>NSW</v>
          </cell>
        </row>
        <row r="550">
          <cell r="A550">
            <v>1516</v>
          </cell>
          <cell r="B550">
            <v>63</v>
          </cell>
          <cell r="C550" t="str">
            <v>NSW</v>
          </cell>
        </row>
        <row r="551">
          <cell r="A551">
            <v>1517</v>
          </cell>
          <cell r="B551">
            <v>63</v>
          </cell>
          <cell r="C551" t="str">
            <v>NSW</v>
          </cell>
        </row>
        <row r="552">
          <cell r="A552">
            <v>1544</v>
          </cell>
          <cell r="B552">
            <v>63</v>
          </cell>
          <cell r="C552" t="str">
            <v>NSW</v>
          </cell>
        </row>
        <row r="553">
          <cell r="A553">
            <v>1545</v>
          </cell>
          <cell r="B553">
            <v>63</v>
          </cell>
          <cell r="C553" t="str">
            <v>NSW</v>
          </cell>
        </row>
        <row r="554">
          <cell r="A554">
            <v>1546</v>
          </cell>
          <cell r="B554">
            <v>63</v>
          </cell>
          <cell r="C554" t="str">
            <v>NSW</v>
          </cell>
        </row>
        <row r="555">
          <cell r="A555">
            <v>1547</v>
          </cell>
          <cell r="B555">
            <v>63</v>
          </cell>
          <cell r="C555" t="str">
            <v>NSW</v>
          </cell>
        </row>
        <row r="556">
          <cell r="A556">
            <v>1549</v>
          </cell>
          <cell r="B556">
            <v>63</v>
          </cell>
          <cell r="C556" t="str">
            <v>NSW</v>
          </cell>
        </row>
        <row r="557">
          <cell r="A557">
            <v>1550</v>
          </cell>
          <cell r="B557">
            <v>63</v>
          </cell>
          <cell r="C557" t="str">
            <v>NSW</v>
          </cell>
        </row>
        <row r="558">
          <cell r="A558">
            <v>1551</v>
          </cell>
          <cell r="B558">
            <v>63</v>
          </cell>
          <cell r="C558" t="str">
            <v>NSW</v>
          </cell>
        </row>
        <row r="559">
          <cell r="A559">
            <v>1552</v>
          </cell>
          <cell r="B559">
            <v>63</v>
          </cell>
          <cell r="C559" t="str">
            <v>NSW</v>
          </cell>
        </row>
        <row r="560">
          <cell r="A560">
            <v>1553</v>
          </cell>
          <cell r="B560">
            <v>63</v>
          </cell>
          <cell r="C560" t="str">
            <v>NSW</v>
          </cell>
        </row>
        <row r="561">
          <cell r="A561">
            <v>1554</v>
          </cell>
          <cell r="B561">
            <v>63</v>
          </cell>
          <cell r="C561" t="str">
            <v>NSW</v>
          </cell>
        </row>
        <row r="562">
          <cell r="A562">
            <v>1555</v>
          </cell>
          <cell r="B562">
            <v>63</v>
          </cell>
          <cell r="C562" t="str">
            <v>NSW</v>
          </cell>
        </row>
        <row r="563">
          <cell r="A563">
            <v>1556</v>
          </cell>
          <cell r="B563">
            <v>63</v>
          </cell>
          <cell r="C563" t="str">
            <v>NSW</v>
          </cell>
        </row>
        <row r="564">
          <cell r="A564">
            <v>1557</v>
          </cell>
          <cell r="B564">
            <v>63</v>
          </cell>
          <cell r="C564" t="str">
            <v>NSW</v>
          </cell>
        </row>
        <row r="565">
          <cell r="A565">
            <v>1558</v>
          </cell>
          <cell r="B565">
            <v>63</v>
          </cell>
          <cell r="C565" t="str">
            <v>NSW</v>
          </cell>
        </row>
        <row r="566">
          <cell r="A566">
            <v>1559</v>
          </cell>
          <cell r="B566">
            <v>63</v>
          </cell>
          <cell r="C566" t="str">
            <v>NSW</v>
          </cell>
        </row>
        <row r="567">
          <cell r="A567">
            <v>1560</v>
          </cell>
          <cell r="B567">
            <v>63</v>
          </cell>
          <cell r="C567" t="str">
            <v>NSW</v>
          </cell>
        </row>
        <row r="568">
          <cell r="A568">
            <v>1565</v>
          </cell>
          <cell r="B568">
            <v>63</v>
          </cell>
          <cell r="C568" t="str">
            <v>NSW</v>
          </cell>
        </row>
        <row r="569">
          <cell r="A569">
            <v>1570</v>
          </cell>
          <cell r="B569">
            <v>63</v>
          </cell>
          <cell r="C569" t="str">
            <v>NSW</v>
          </cell>
        </row>
        <row r="570">
          <cell r="A570">
            <v>1571</v>
          </cell>
          <cell r="B570">
            <v>63</v>
          </cell>
          <cell r="C570" t="str">
            <v>NSW</v>
          </cell>
        </row>
        <row r="571">
          <cell r="A571">
            <v>1581</v>
          </cell>
          <cell r="B571">
            <v>63</v>
          </cell>
          <cell r="C571" t="str">
            <v>NSW</v>
          </cell>
        </row>
        <row r="572">
          <cell r="A572">
            <v>1582</v>
          </cell>
          <cell r="B572">
            <v>63</v>
          </cell>
          <cell r="C572" t="str">
            <v>NSW</v>
          </cell>
        </row>
        <row r="573">
          <cell r="A573">
            <v>1583</v>
          </cell>
          <cell r="B573">
            <v>63</v>
          </cell>
          <cell r="C573" t="str">
            <v>NSW</v>
          </cell>
        </row>
        <row r="574">
          <cell r="A574">
            <v>1584</v>
          </cell>
          <cell r="B574">
            <v>63</v>
          </cell>
          <cell r="C574" t="str">
            <v>NSW</v>
          </cell>
        </row>
        <row r="575">
          <cell r="A575">
            <v>1585</v>
          </cell>
          <cell r="B575">
            <v>63</v>
          </cell>
          <cell r="C575" t="str">
            <v>NSW</v>
          </cell>
        </row>
        <row r="576">
          <cell r="A576">
            <v>1586</v>
          </cell>
          <cell r="B576">
            <v>63</v>
          </cell>
          <cell r="C576" t="str">
            <v>NSW</v>
          </cell>
        </row>
        <row r="577">
          <cell r="A577">
            <v>1587</v>
          </cell>
          <cell r="B577">
            <v>63</v>
          </cell>
          <cell r="C577" t="str">
            <v>NSW</v>
          </cell>
        </row>
        <row r="578">
          <cell r="A578">
            <v>1588</v>
          </cell>
          <cell r="B578">
            <v>63</v>
          </cell>
          <cell r="C578" t="str">
            <v>NSW</v>
          </cell>
        </row>
        <row r="579">
          <cell r="A579">
            <v>1589</v>
          </cell>
          <cell r="B579">
            <v>63</v>
          </cell>
          <cell r="C579" t="str">
            <v>NSW</v>
          </cell>
        </row>
        <row r="580">
          <cell r="A580">
            <v>1590</v>
          </cell>
          <cell r="B580">
            <v>63</v>
          </cell>
          <cell r="C580" t="str">
            <v>NSW</v>
          </cell>
        </row>
        <row r="581">
          <cell r="A581">
            <v>1595</v>
          </cell>
          <cell r="B581">
            <v>63</v>
          </cell>
          <cell r="C581" t="str">
            <v>NSW</v>
          </cell>
        </row>
        <row r="582">
          <cell r="A582">
            <v>1596</v>
          </cell>
          <cell r="B582">
            <v>63</v>
          </cell>
          <cell r="C582" t="str">
            <v>NSW</v>
          </cell>
        </row>
        <row r="583">
          <cell r="A583">
            <v>1597</v>
          </cell>
          <cell r="B583">
            <v>63</v>
          </cell>
          <cell r="C583" t="str">
            <v>NSW</v>
          </cell>
        </row>
        <row r="584">
          <cell r="A584">
            <v>1598</v>
          </cell>
          <cell r="B584">
            <v>63</v>
          </cell>
          <cell r="C584" t="str">
            <v>NSW</v>
          </cell>
        </row>
        <row r="585">
          <cell r="A585">
            <v>1599</v>
          </cell>
          <cell r="B585">
            <v>63</v>
          </cell>
          <cell r="C585" t="str">
            <v>NSW</v>
          </cell>
        </row>
        <row r="586">
          <cell r="A586">
            <v>1600</v>
          </cell>
          <cell r="B586">
            <v>63</v>
          </cell>
          <cell r="C586" t="str">
            <v>NSW</v>
          </cell>
        </row>
        <row r="587">
          <cell r="A587">
            <v>1601</v>
          </cell>
          <cell r="B587">
            <v>63</v>
          </cell>
          <cell r="C587" t="str">
            <v>NSW</v>
          </cell>
        </row>
        <row r="588">
          <cell r="A588">
            <v>1602</v>
          </cell>
          <cell r="B588">
            <v>63</v>
          </cell>
          <cell r="C588" t="str">
            <v>NSW</v>
          </cell>
        </row>
        <row r="589">
          <cell r="A589">
            <v>1603</v>
          </cell>
          <cell r="B589">
            <v>63</v>
          </cell>
          <cell r="C589" t="str">
            <v>NSW</v>
          </cell>
        </row>
        <row r="590">
          <cell r="A590">
            <v>1604</v>
          </cell>
          <cell r="B590">
            <v>63</v>
          </cell>
          <cell r="C590" t="str">
            <v>NSW</v>
          </cell>
        </row>
        <row r="591">
          <cell r="A591">
            <v>1605</v>
          </cell>
          <cell r="B591">
            <v>63</v>
          </cell>
          <cell r="C591" t="str">
            <v>NSW</v>
          </cell>
        </row>
        <row r="592">
          <cell r="A592">
            <v>1606</v>
          </cell>
          <cell r="B592">
            <v>63</v>
          </cell>
          <cell r="C592" t="str">
            <v>NSW</v>
          </cell>
        </row>
        <row r="593">
          <cell r="A593">
            <v>1607</v>
          </cell>
          <cell r="B593">
            <v>63</v>
          </cell>
          <cell r="C593" t="str">
            <v>NSW</v>
          </cell>
        </row>
        <row r="594">
          <cell r="A594">
            <v>1608</v>
          </cell>
          <cell r="B594">
            <v>63</v>
          </cell>
          <cell r="C594" t="str">
            <v>NSW</v>
          </cell>
        </row>
        <row r="595">
          <cell r="A595">
            <v>1609</v>
          </cell>
          <cell r="B595">
            <v>63</v>
          </cell>
          <cell r="C595" t="str">
            <v>NSW</v>
          </cell>
        </row>
        <row r="596">
          <cell r="A596">
            <v>1610</v>
          </cell>
          <cell r="B596">
            <v>63</v>
          </cell>
          <cell r="C596" t="str">
            <v>NSW</v>
          </cell>
        </row>
        <row r="597">
          <cell r="A597">
            <v>1611</v>
          </cell>
          <cell r="B597">
            <v>63</v>
          </cell>
          <cell r="C597" t="str">
            <v>NSW</v>
          </cell>
        </row>
        <row r="598">
          <cell r="A598">
            <v>1627</v>
          </cell>
          <cell r="B598">
            <v>63</v>
          </cell>
          <cell r="C598" t="str">
            <v>NSW</v>
          </cell>
        </row>
        <row r="599">
          <cell r="A599">
            <v>1628</v>
          </cell>
          <cell r="B599">
            <v>63</v>
          </cell>
          <cell r="C599" t="str">
            <v>NSW</v>
          </cell>
        </row>
        <row r="600">
          <cell r="A600">
            <v>1629</v>
          </cell>
          <cell r="B600">
            <v>63</v>
          </cell>
          <cell r="C600" t="str">
            <v>NSW</v>
          </cell>
        </row>
        <row r="601">
          <cell r="A601">
            <v>1630</v>
          </cell>
          <cell r="B601">
            <v>63</v>
          </cell>
          <cell r="C601" t="str">
            <v>NSW</v>
          </cell>
        </row>
        <row r="602">
          <cell r="A602">
            <v>1631</v>
          </cell>
          <cell r="B602">
            <v>63</v>
          </cell>
          <cell r="C602" t="str">
            <v>NSW</v>
          </cell>
        </row>
        <row r="603">
          <cell r="A603">
            <v>1632</v>
          </cell>
          <cell r="B603">
            <v>63</v>
          </cell>
          <cell r="C603" t="str">
            <v>NSW</v>
          </cell>
        </row>
        <row r="604">
          <cell r="A604">
            <v>1633</v>
          </cell>
          <cell r="B604">
            <v>63</v>
          </cell>
          <cell r="C604" t="str">
            <v>NSW</v>
          </cell>
        </row>
        <row r="605">
          <cell r="A605">
            <v>1635</v>
          </cell>
          <cell r="B605">
            <v>63</v>
          </cell>
          <cell r="C605" t="str">
            <v>NSW</v>
          </cell>
        </row>
        <row r="606">
          <cell r="A606">
            <v>1636</v>
          </cell>
          <cell r="B606">
            <v>63</v>
          </cell>
          <cell r="C606" t="str">
            <v>NSW</v>
          </cell>
        </row>
        <row r="607">
          <cell r="A607">
            <v>1639</v>
          </cell>
          <cell r="B607">
            <v>63</v>
          </cell>
          <cell r="C607" t="str">
            <v>NSW</v>
          </cell>
        </row>
        <row r="608">
          <cell r="A608">
            <v>1640</v>
          </cell>
          <cell r="B608">
            <v>63</v>
          </cell>
          <cell r="C608" t="str">
            <v>NSW</v>
          </cell>
        </row>
        <row r="609">
          <cell r="A609">
            <v>1646</v>
          </cell>
          <cell r="B609">
            <v>63</v>
          </cell>
          <cell r="C609" t="str">
            <v>NSW</v>
          </cell>
        </row>
        <row r="610">
          <cell r="A610">
            <v>1648</v>
          </cell>
          <cell r="B610">
            <v>63</v>
          </cell>
          <cell r="C610" t="str">
            <v>NSW</v>
          </cell>
        </row>
        <row r="611">
          <cell r="A611">
            <v>1650</v>
          </cell>
          <cell r="B611">
            <v>63</v>
          </cell>
          <cell r="C611" t="str">
            <v>NSW</v>
          </cell>
        </row>
        <row r="612">
          <cell r="A612">
            <v>1651</v>
          </cell>
          <cell r="B612">
            <v>63</v>
          </cell>
          <cell r="C612" t="str">
            <v>NSW</v>
          </cell>
        </row>
        <row r="613">
          <cell r="A613">
            <v>1652</v>
          </cell>
          <cell r="B613">
            <v>63</v>
          </cell>
          <cell r="C613" t="str">
            <v>NSW</v>
          </cell>
        </row>
        <row r="614">
          <cell r="A614">
            <v>1653</v>
          </cell>
          <cell r="B614">
            <v>63</v>
          </cell>
          <cell r="C614" t="str">
            <v>NSW</v>
          </cell>
        </row>
        <row r="615">
          <cell r="A615">
            <v>1654</v>
          </cell>
          <cell r="B615">
            <v>63</v>
          </cell>
          <cell r="C615" t="str">
            <v>NSW</v>
          </cell>
        </row>
        <row r="616">
          <cell r="A616">
            <v>1655</v>
          </cell>
          <cell r="B616">
            <v>63</v>
          </cell>
          <cell r="C616" t="str">
            <v>NSW</v>
          </cell>
        </row>
        <row r="617">
          <cell r="A617">
            <v>1656</v>
          </cell>
          <cell r="B617">
            <v>63</v>
          </cell>
          <cell r="C617" t="str">
            <v>NSW</v>
          </cell>
        </row>
        <row r="618">
          <cell r="A618">
            <v>1657</v>
          </cell>
          <cell r="B618">
            <v>63</v>
          </cell>
          <cell r="C618" t="str">
            <v>NSW</v>
          </cell>
        </row>
        <row r="619">
          <cell r="A619">
            <v>1658</v>
          </cell>
          <cell r="B619">
            <v>63</v>
          </cell>
          <cell r="C619" t="str">
            <v>NSW</v>
          </cell>
        </row>
        <row r="620">
          <cell r="A620">
            <v>1659</v>
          </cell>
          <cell r="B620">
            <v>63</v>
          </cell>
          <cell r="C620" t="str">
            <v>NSW</v>
          </cell>
        </row>
        <row r="621">
          <cell r="A621">
            <v>1660</v>
          </cell>
          <cell r="B621">
            <v>63</v>
          </cell>
          <cell r="C621" t="str">
            <v>NSW</v>
          </cell>
        </row>
        <row r="622">
          <cell r="A622">
            <v>1670</v>
          </cell>
          <cell r="B622">
            <v>63</v>
          </cell>
          <cell r="C622" t="str">
            <v>NSW</v>
          </cell>
        </row>
        <row r="623">
          <cell r="A623">
            <v>1671</v>
          </cell>
          <cell r="B623">
            <v>63</v>
          </cell>
          <cell r="C623" t="str">
            <v>NSW</v>
          </cell>
        </row>
        <row r="624">
          <cell r="A624">
            <v>1672</v>
          </cell>
          <cell r="B624">
            <v>63</v>
          </cell>
          <cell r="C624" t="str">
            <v>NSW</v>
          </cell>
        </row>
        <row r="625">
          <cell r="A625">
            <v>1673</v>
          </cell>
          <cell r="B625">
            <v>63</v>
          </cell>
          <cell r="C625" t="str">
            <v>NSW</v>
          </cell>
        </row>
        <row r="626">
          <cell r="A626">
            <v>1674</v>
          </cell>
          <cell r="B626">
            <v>63</v>
          </cell>
          <cell r="C626" t="str">
            <v>NSW</v>
          </cell>
        </row>
        <row r="627">
          <cell r="A627">
            <v>1675</v>
          </cell>
          <cell r="B627">
            <v>63</v>
          </cell>
          <cell r="C627" t="str">
            <v>NSW</v>
          </cell>
        </row>
        <row r="628">
          <cell r="A628">
            <v>1676</v>
          </cell>
          <cell r="B628">
            <v>63</v>
          </cell>
          <cell r="C628" t="str">
            <v>NSW</v>
          </cell>
        </row>
        <row r="629">
          <cell r="A629">
            <v>1677</v>
          </cell>
          <cell r="B629">
            <v>63</v>
          </cell>
          <cell r="C629" t="str">
            <v>NSW</v>
          </cell>
        </row>
        <row r="630">
          <cell r="A630">
            <v>1678</v>
          </cell>
          <cell r="B630">
            <v>63</v>
          </cell>
          <cell r="C630" t="str">
            <v>NSW</v>
          </cell>
        </row>
        <row r="631">
          <cell r="A631">
            <v>1679</v>
          </cell>
          <cell r="B631">
            <v>63</v>
          </cell>
          <cell r="C631" t="str">
            <v>NSW</v>
          </cell>
        </row>
        <row r="632">
          <cell r="A632">
            <v>1680</v>
          </cell>
          <cell r="B632">
            <v>63</v>
          </cell>
          <cell r="C632" t="str">
            <v>NSW</v>
          </cell>
        </row>
        <row r="633">
          <cell r="A633">
            <v>1681</v>
          </cell>
          <cell r="B633">
            <v>63</v>
          </cell>
          <cell r="C633" t="str">
            <v>NSW</v>
          </cell>
        </row>
        <row r="634">
          <cell r="A634">
            <v>1682</v>
          </cell>
          <cell r="B634">
            <v>63</v>
          </cell>
          <cell r="C634" t="str">
            <v>NSW</v>
          </cell>
        </row>
        <row r="635">
          <cell r="A635">
            <v>1683</v>
          </cell>
          <cell r="B635">
            <v>63</v>
          </cell>
          <cell r="C635" t="str">
            <v>NSW</v>
          </cell>
        </row>
        <row r="636">
          <cell r="A636">
            <v>1684</v>
          </cell>
          <cell r="B636">
            <v>63</v>
          </cell>
          <cell r="C636" t="str">
            <v>NSW</v>
          </cell>
        </row>
        <row r="637">
          <cell r="A637">
            <v>1685</v>
          </cell>
          <cell r="B637">
            <v>63</v>
          </cell>
          <cell r="C637" t="str">
            <v>NSW</v>
          </cell>
        </row>
        <row r="638">
          <cell r="A638">
            <v>1686</v>
          </cell>
          <cell r="B638">
            <v>63</v>
          </cell>
          <cell r="C638" t="str">
            <v>NSW</v>
          </cell>
        </row>
        <row r="639">
          <cell r="A639">
            <v>1687</v>
          </cell>
          <cell r="B639">
            <v>63</v>
          </cell>
          <cell r="C639" t="str">
            <v>NSW</v>
          </cell>
        </row>
        <row r="640">
          <cell r="A640">
            <v>1688</v>
          </cell>
          <cell r="B640">
            <v>63</v>
          </cell>
          <cell r="C640" t="str">
            <v>NSW</v>
          </cell>
        </row>
        <row r="641">
          <cell r="A641">
            <v>1689</v>
          </cell>
          <cell r="B641">
            <v>63</v>
          </cell>
          <cell r="C641" t="str">
            <v>NSW</v>
          </cell>
        </row>
        <row r="642">
          <cell r="A642">
            <v>1690</v>
          </cell>
          <cell r="B642">
            <v>63</v>
          </cell>
          <cell r="C642" t="str">
            <v>NSW</v>
          </cell>
        </row>
        <row r="643">
          <cell r="A643">
            <v>1691</v>
          </cell>
          <cell r="B643">
            <v>63</v>
          </cell>
          <cell r="C643" t="str">
            <v>NSW</v>
          </cell>
        </row>
        <row r="644">
          <cell r="A644">
            <v>1692</v>
          </cell>
          <cell r="B644">
            <v>63</v>
          </cell>
          <cell r="C644" t="str">
            <v>NSW</v>
          </cell>
        </row>
        <row r="645">
          <cell r="A645">
            <v>1693</v>
          </cell>
          <cell r="B645">
            <v>63</v>
          </cell>
          <cell r="C645" t="str">
            <v>NSW</v>
          </cell>
        </row>
        <row r="646">
          <cell r="A646">
            <v>1694</v>
          </cell>
          <cell r="B646">
            <v>63</v>
          </cell>
          <cell r="C646" t="str">
            <v>NSW</v>
          </cell>
        </row>
        <row r="647">
          <cell r="A647">
            <v>1695</v>
          </cell>
          <cell r="B647">
            <v>63</v>
          </cell>
          <cell r="C647" t="str">
            <v>NSW</v>
          </cell>
        </row>
        <row r="648">
          <cell r="A648">
            <v>1696</v>
          </cell>
          <cell r="B648">
            <v>63</v>
          </cell>
          <cell r="C648" t="str">
            <v>NSW</v>
          </cell>
        </row>
        <row r="649">
          <cell r="A649">
            <v>1697</v>
          </cell>
          <cell r="B649">
            <v>63</v>
          </cell>
          <cell r="C649" t="str">
            <v>NSW</v>
          </cell>
        </row>
        <row r="650">
          <cell r="A650">
            <v>1698</v>
          </cell>
          <cell r="B650">
            <v>63</v>
          </cell>
          <cell r="C650" t="str">
            <v>NSW</v>
          </cell>
        </row>
        <row r="651">
          <cell r="A651">
            <v>1699</v>
          </cell>
          <cell r="B651">
            <v>63</v>
          </cell>
          <cell r="C651" t="str">
            <v>NSW</v>
          </cell>
        </row>
        <row r="652">
          <cell r="A652">
            <v>1700</v>
          </cell>
          <cell r="B652">
            <v>63</v>
          </cell>
          <cell r="C652" t="str">
            <v>NSW</v>
          </cell>
        </row>
        <row r="653">
          <cell r="A653">
            <v>1701</v>
          </cell>
          <cell r="B653">
            <v>63</v>
          </cell>
          <cell r="C653" t="str">
            <v>NSW</v>
          </cell>
        </row>
        <row r="654">
          <cell r="A654">
            <v>1707</v>
          </cell>
          <cell r="B654">
            <v>63</v>
          </cell>
          <cell r="C654" t="str">
            <v>NSW</v>
          </cell>
        </row>
        <row r="655">
          <cell r="A655">
            <v>1708</v>
          </cell>
          <cell r="B655">
            <v>63</v>
          </cell>
          <cell r="C655" t="str">
            <v>NSW</v>
          </cell>
        </row>
        <row r="656">
          <cell r="A656">
            <v>1709</v>
          </cell>
          <cell r="B656">
            <v>63</v>
          </cell>
          <cell r="C656" t="str">
            <v>NSW</v>
          </cell>
        </row>
        <row r="657">
          <cell r="A657">
            <v>1710</v>
          </cell>
          <cell r="B657">
            <v>63</v>
          </cell>
          <cell r="C657" t="str">
            <v>NSW</v>
          </cell>
        </row>
        <row r="658">
          <cell r="A658">
            <v>1711</v>
          </cell>
          <cell r="B658">
            <v>63</v>
          </cell>
          <cell r="C658" t="str">
            <v>NSW</v>
          </cell>
        </row>
        <row r="659">
          <cell r="A659">
            <v>1712</v>
          </cell>
          <cell r="B659">
            <v>63</v>
          </cell>
          <cell r="C659" t="str">
            <v>NSW</v>
          </cell>
        </row>
        <row r="660">
          <cell r="A660">
            <v>1713</v>
          </cell>
          <cell r="B660">
            <v>63</v>
          </cell>
          <cell r="C660" t="str">
            <v>NSW</v>
          </cell>
        </row>
        <row r="661">
          <cell r="A661">
            <v>1714</v>
          </cell>
          <cell r="B661">
            <v>63</v>
          </cell>
          <cell r="C661" t="str">
            <v>NSW</v>
          </cell>
        </row>
        <row r="662">
          <cell r="A662">
            <v>1715</v>
          </cell>
          <cell r="B662">
            <v>63</v>
          </cell>
          <cell r="C662" t="str">
            <v>NSW</v>
          </cell>
        </row>
        <row r="663">
          <cell r="A663">
            <v>1725</v>
          </cell>
          <cell r="B663">
            <v>63</v>
          </cell>
          <cell r="C663" t="str">
            <v>NSW</v>
          </cell>
        </row>
        <row r="664">
          <cell r="A664">
            <v>1726</v>
          </cell>
          <cell r="B664">
            <v>63</v>
          </cell>
          <cell r="C664" t="str">
            <v>NSW</v>
          </cell>
        </row>
        <row r="665">
          <cell r="A665">
            <v>1727</v>
          </cell>
          <cell r="B665">
            <v>63</v>
          </cell>
          <cell r="C665" t="str">
            <v>NSW</v>
          </cell>
        </row>
        <row r="666">
          <cell r="A666">
            <v>1728</v>
          </cell>
          <cell r="B666">
            <v>63</v>
          </cell>
          <cell r="C666" t="str">
            <v>NSW</v>
          </cell>
        </row>
        <row r="667">
          <cell r="A667">
            <v>1730</v>
          </cell>
          <cell r="B667">
            <v>63</v>
          </cell>
          <cell r="C667" t="str">
            <v>NSW</v>
          </cell>
        </row>
        <row r="668">
          <cell r="A668">
            <v>1738</v>
          </cell>
          <cell r="B668">
            <v>63</v>
          </cell>
          <cell r="C668" t="str">
            <v>NSW</v>
          </cell>
        </row>
        <row r="669">
          <cell r="A669">
            <v>1739</v>
          </cell>
          <cell r="B669">
            <v>63</v>
          </cell>
          <cell r="C669" t="str">
            <v>NSW</v>
          </cell>
        </row>
        <row r="670">
          <cell r="A670">
            <v>1740</v>
          </cell>
          <cell r="B670">
            <v>63</v>
          </cell>
          <cell r="C670" t="str">
            <v>NSW</v>
          </cell>
        </row>
        <row r="671">
          <cell r="A671">
            <v>1741</v>
          </cell>
          <cell r="B671">
            <v>63</v>
          </cell>
          <cell r="C671" t="str">
            <v>NSW</v>
          </cell>
        </row>
        <row r="672">
          <cell r="A672">
            <v>1742</v>
          </cell>
          <cell r="B672">
            <v>63</v>
          </cell>
          <cell r="C672" t="str">
            <v>NSW</v>
          </cell>
        </row>
        <row r="673">
          <cell r="A673">
            <v>1743</v>
          </cell>
          <cell r="B673">
            <v>63</v>
          </cell>
          <cell r="C673" t="str">
            <v>NSW</v>
          </cell>
        </row>
        <row r="674">
          <cell r="A674">
            <v>1744</v>
          </cell>
          <cell r="B674">
            <v>63</v>
          </cell>
          <cell r="C674" t="str">
            <v>NSW</v>
          </cell>
        </row>
        <row r="675">
          <cell r="A675">
            <v>1745</v>
          </cell>
          <cell r="B675">
            <v>63</v>
          </cell>
          <cell r="C675" t="str">
            <v>NSW</v>
          </cell>
        </row>
        <row r="676">
          <cell r="A676">
            <v>1746</v>
          </cell>
          <cell r="B676">
            <v>63</v>
          </cell>
          <cell r="C676" t="str">
            <v>NSW</v>
          </cell>
        </row>
        <row r="677">
          <cell r="A677">
            <v>1747</v>
          </cell>
          <cell r="B677">
            <v>63</v>
          </cell>
          <cell r="C677" t="str">
            <v>NSW</v>
          </cell>
        </row>
        <row r="678">
          <cell r="A678">
            <v>1748</v>
          </cell>
          <cell r="B678">
            <v>63</v>
          </cell>
          <cell r="C678" t="str">
            <v>NSW</v>
          </cell>
        </row>
        <row r="679">
          <cell r="A679">
            <v>1749</v>
          </cell>
          <cell r="B679">
            <v>63</v>
          </cell>
          <cell r="C679" t="str">
            <v>NSW</v>
          </cell>
        </row>
        <row r="680">
          <cell r="A680">
            <v>1750</v>
          </cell>
          <cell r="B680">
            <v>63</v>
          </cell>
          <cell r="C680" t="str">
            <v>NSW</v>
          </cell>
        </row>
        <row r="681">
          <cell r="A681">
            <v>1755</v>
          </cell>
          <cell r="B681">
            <v>63</v>
          </cell>
          <cell r="C681" t="str">
            <v>NSW</v>
          </cell>
        </row>
        <row r="682">
          <cell r="A682">
            <v>1764</v>
          </cell>
          <cell r="B682">
            <v>63</v>
          </cell>
          <cell r="C682" t="str">
            <v>NSW</v>
          </cell>
        </row>
        <row r="683">
          <cell r="A683">
            <v>1765</v>
          </cell>
          <cell r="B683">
            <v>63</v>
          </cell>
          <cell r="C683" t="str">
            <v>NSW</v>
          </cell>
        </row>
        <row r="684">
          <cell r="A684">
            <v>1771</v>
          </cell>
          <cell r="B684">
            <v>63</v>
          </cell>
          <cell r="C684" t="str">
            <v>NSW</v>
          </cell>
        </row>
        <row r="685">
          <cell r="A685">
            <v>1772</v>
          </cell>
          <cell r="B685">
            <v>63</v>
          </cell>
          <cell r="C685" t="str">
            <v>NSW</v>
          </cell>
        </row>
        <row r="686">
          <cell r="A686">
            <v>1773</v>
          </cell>
          <cell r="B686">
            <v>63</v>
          </cell>
          <cell r="C686" t="str">
            <v>NSW</v>
          </cell>
        </row>
        <row r="687">
          <cell r="A687">
            <v>1774</v>
          </cell>
          <cell r="B687">
            <v>63</v>
          </cell>
          <cell r="C687" t="str">
            <v>NSW</v>
          </cell>
        </row>
        <row r="688">
          <cell r="A688">
            <v>1775</v>
          </cell>
          <cell r="B688">
            <v>63</v>
          </cell>
          <cell r="C688" t="str">
            <v>NSW</v>
          </cell>
        </row>
        <row r="689">
          <cell r="A689">
            <v>1776</v>
          </cell>
          <cell r="B689">
            <v>63</v>
          </cell>
          <cell r="C689" t="str">
            <v>NSW</v>
          </cell>
        </row>
        <row r="690">
          <cell r="A690">
            <v>1777</v>
          </cell>
          <cell r="B690">
            <v>63</v>
          </cell>
          <cell r="C690" t="str">
            <v>NSW</v>
          </cell>
        </row>
        <row r="691">
          <cell r="A691">
            <v>1778</v>
          </cell>
          <cell r="B691">
            <v>63</v>
          </cell>
          <cell r="C691" t="str">
            <v>NSW</v>
          </cell>
        </row>
        <row r="692">
          <cell r="A692">
            <v>1779</v>
          </cell>
          <cell r="B692">
            <v>63</v>
          </cell>
          <cell r="C692" t="str">
            <v>NSW</v>
          </cell>
        </row>
        <row r="693">
          <cell r="A693">
            <v>1780</v>
          </cell>
          <cell r="B693">
            <v>63</v>
          </cell>
          <cell r="C693" t="str">
            <v>NSW</v>
          </cell>
        </row>
        <row r="694">
          <cell r="A694">
            <v>1781</v>
          </cell>
          <cell r="B694">
            <v>63</v>
          </cell>
          <cell r="C694" t="str">
            <v>NSW</v>
          </cell>
        </row>
        <row r="695">
          <cell r="A695">
            <v>1783</v>
          </cell>
          <cell r="B695">
            <v>63</v>
          </cell>
          <cell r="C695" t="str">
            <v>NSW</v>
          </cell>
        </row>
        <row r="696">
          <cell r="A696">
            <v>1784</v>
          </cell>
          <cell r="B696">
            <v>63</v>
          </cell>
          <cell r="C696" t="str">
            <v>NSW</v>
          </cell>
        </row>
        <row r="697">
          <cell r="A697">
            <v>1785</v>
          </cell>
          <cell r="B697">
            <v>63</v>
          </cell>
          <cell r="C697" t="str">
            <v>NSW</v>
          </cell>
        </row>
        <row r="698">
          <cell r="A698">
            <v>1786</v>
          </cell>
          <cell r="B698">
            <v>63</v>
          </cell>
          <cell r="C698" t="str">
            <v>NSW</v>
          </cell>
        </row>
        <row r="699">
          <cell r="A699">
            <v>1787</v>
          </cell>
          <cell r="B699">
            <v>63</v>
          </cell>
          <cell r="C699" t="str">
            <v>NSW</v>
          </cell>
        </row>
        <row r="700">
          <cell r="A700">
            <v>1788</v>
          </cell>
          <cell r="B700">
            <v>63</v>
          </cell>
          <cell r="C700" t="str">
            <v>NSW</v>
          </cell>
        </row>
        <row r="701">
          <cell r="A701">
            <v>1789</v>
          </cell>
          <cell r="B701">
            <v>63</v>
          </cell>
          <cell r="C701" t="str">
            <v>NSW</v>
          </cell>
        </row>
        <row r="702">
          <cell r="A702">
            <v>1790</v>
          </cell>
          <cell r="B702">
            <v>63</v>
          </cell>
          <cell r="C702" t="str">
            <v>NSW</v>
          </cell>
        </row>
        <row r="703">
          <cell r="A703">
            <v>1795</v>
          </cell>
          <cell r="B703">
            <v>63</v>
          </cell>
          <cell r="C703" t="str">
            <v>NSW</v>
          </cell>
        </row>
        <row r="704">
          <cell r="A704">
            <v>1796</v>
          </cell>
          <cell r="B704">
            <v>63</v>
          </cell>
          <cell r="C704" t="str">
            <v>NSW</v>
          </cell>
        </row>
        <row r="705">
          <cell r="A705">
            <v>1797</v>
          </cell>
          <cell r="B705">
            <v>63</v>
          </cell>
          <cell r="C705" t="str">
            <v>NSW</v>
          </cell>
        </row>
        <row r="706">
          <cell r="A706">
            <v>1798</v>
          </cell>
          <cell r="B706">
            <v>63</v>
          </cell>
          <cell r="C706" t="str">
            <v>NSW</v>
          </cell>
        </row>
        <row r="707">
          <cell r="A707">
            <v>1800</v>
          </cell>
          <cell r="B707">
            <v>63</v>
          </cell>
          <cell r="C707" t="str">
            <v>NSW</v>
          </cell>
        </row>
        <row r="708">
          <cell r="A708">
            <v>1801</v>
          </cell>
          <cell r="B708">
            <v>63</v>
          </cell>
          <cell r="C708" t="str">
            <v>NSW</v>
          </cell>
        </row>
        <row r="709">
          <cell r="A709">
            <v>1802</v>
          </cell>
          <cell r="B709">
            <v>63</v>
          </cell>
          <cell r="C709" t="str">
            <v>NSW</v>
          </cell>
        </row>
        <row r="710">
          <cell r="A710">
            <v>1803</v>
          </cell>
          <cell r="B710">
            <v>63</v>
          </cell>
          <cell r="C710" t="str">
            <v>NSW</v>
          </cell>
        </row>
        <row r="711">
          <cell r="A711">
            <v>1804</v>
          </cell>
          <cell r="B711">
            <v>63</v>
          </cell>
          <cell r="C711" t="str">
            <v>NSW</v>
          </cell>
        </row>
        <row r="712">
          <cell r="A712">
            <v>1805</v>
          </cell>
          <cell r="B712">
            <v>63</v>
          </cell>
          <cell r="C712" t="str">
            <v>NSW</v>
          </cell>
        </row>
        <row r="713">
          <cell r="A713">
            <v>1806</v>
          </cell>
          <cell r="B713">
            <v>63</v>
          </cell>
          <cell r="C713" t="str">
            <v>NSW</v>
          </cell>
        </row>
        <row r="714">
          <cell r="A714">
            <v>1807</v>
          </cell>
          <cell r="B714">
            <v>63</v>
          </cell>
          <cell r="C714" t="str">
            <v>NSW</v>
          </cell>
        </row>
        <row r="715">
          <cell r="A715">
            <v>1808</v>
          </cell>
          <cell r="B715">
            <v>63</v>
          </cell>
          <cell r="C715" t="str">
            <v>NSW</v>
          </cell>
        </row>
        <row r="716">
          <cell r="A716">
            <v>1809</v>
          </cell>
          <cell r="B716">
            <v>63</v>
          </cell>
          <cell r="C716" t="str">
            <v>NSW</v>
          </cell>
        </row>
        <row r="717">
          <cell r="A717">
            <v>1811</v>
          </cell>
          <cell r="B717">
            <v>63</v>
          </cell>
          <cell r="C717" t="str">
            <v>NSW</v>
          </cell>
        </row>
        <row r="718">
          <cell r="A718">
            <v>1812</v>
          </cell>
          <cell r="B718">
            <v>63</v>
          </cell>
          <cell r="C718" t="str">
            <v>NSW</v>
          </cell>
        </row>
        <row r="719">
          <cell r="A719">
            <v>1813</v>
          </cell>
          <cell r="B719">
            <v>63</v>
          </cell>
          <cell r="C719" t="str">
            <v>NSW</v>
          </cell>
        </row>
        <row r="720">
          <cell r="A720">
            <v>1814</v>
          </cell>
          <cell r="B720">
            <v>63</v>
          </cell>
          <cell r="C720" t="str">
            <v>NSW</v>
          </cell>
        </row>
        <row r="721">
          <cell r="A721">
            <v>1815</v>
          </cell>
          <cell r="B721">
            <v>63</v>
          </cell>
          <cell r="C721" t="str">
            <v>NSW</v>
          </cell>
        </row>
        <row r="722">
          <cell r="A722">
            <v>1816</v>
          </cell>
          <cell r="B722">
            <v>63</v>
          </cell>
          <cell r="C722" t="str">
            <v>NSW</v>
          </cell>
        </row>
        <row r="723">
          <cell r="A723">
            <v>1817</v>
          </cell>
          <cell r="B723">
            <v>63</v>
          </cell>
          <cell r="C723" t="str">
            <v>NSW</v>
          </cell>
        </row>
        <row r="724">
          <cell r="A724">
            <v>1818</v>
          </cell>
          <cell r="B724">
            <v>63</v>
          </cell>
          <cell r="C724" t="str">
            <v>NSW</v>
          </cell>
        </row>
        <row r="725">
          <cell r="A725">
            <v>1819</v>
          </cell>
          <cell r="B725">
            <v>63</v>
          </cell>
          <cell r="C725" t="str">
            <v>NSW</v>
          </cell>
        </row>
        <row r="726">
          <cell r="A726">
            <v>1820</v>
          </cell>
          <cell r="B726">
            <v>63</v>
          </cell>
          <cell r="C726" t="str">
            <v>NSW</v>
          </cell>
        </row>
        <row r="727">
          <cell r="A727">
            <v>1821</v>
          </cell>
          <cell r="B727">
            <v>63</v>
          </cell>
          <cell r="C727" t="str">
            <v>NSW</v>
          </cell>
        </row>
        <row r="728">
          <cell r="A728">
            <v>1822</v>
          </cell>
          <cell r="B728">
            <v>63</v>
          </cell>
          <cell r="C728" t="str">
            <v>NSW</v>
          </cell>
        </row>
        <row r="729">
          <cell r="A729">
            <v>1823</v>
          </cell>
          <cell r="B729">
            <v>63</v>
          </cell>
          <cell r="C729" t="str">
            <v>NSW</v>
          </cell>
        </row>
        <row r="730">
          <cell r="A730">
            <v>1824</v>
          </cell>
          <cell r="B730">
            <v>63</v>
          </cell>
          <cell r="C730" t="str">
            <v>NSW</v>
          </cell>
        </row>
        <row r="731">
          <cell r="A731">
            <v>1825</v>
          </cell>
          <cell r="B731">
            <v>63</v>
          </cell>
          <cell r="C731" t="str">
            <v>NSW</v>
          </cell>
        </row>
        <row r="732">
          <cell r="A732">
            <v>1826</v>
          </cell>
          <cell r="B732">
            <v>63</v>
          </cell>
          <cell r="C732" t="str">
            <v>NSW</v>
          </cell>
        </row>
        <row r="733">
          <cell r="A733">
            <v>1827</v>
          </cell>
          <cell r="B733">
            <v>63</v>
          </cell>
          <cell r="C733" t="str">
            <v>NSW</v>
          </cell>
        </row>
        <row r="734">
          <cell r="A734">
            <v>1828</v>
          </cell>
          <cell r="B734">
            <v>63</v>
          </cell>
          <cell r="C734" t="str">
            <v>NSW</v>
          </cell>
        </row>
        <row r="735">
          <cell r="A735">
            <v>1829</v>
          </cell>
          <cell r="B735">
            <v>63</v>
          </cell>
          <cell r="C735" t="str">
            <v>NSW</v>
          </cell>
        </row>
        <row r="736">
          <cell r="A736">
            <v>1830</v>
          </cell>
          <cell r="B736">
            <v>63</v>
          </cell>
          <cell r="C736" t="str">
            <v>NSW</v>
          </cell>
        </row>
        <row r="737">
          <cell r="A737">
            <v>1831</v>
          </cell>
          <cell r="B737">
            <v>63</v>
          </cell>
          <cell r="C737" t="str">
            <v>NSW</v>
          </cell>
        </row>
        <row r="738">
          <cell r="A738">
            <v>1832</v>
          </cell>
          <cell r="B738">
            <v>63</v>
          </cell>
          <cell r="C738" t="str">
            <v>NSW</v>
          </cell>
        </row>
        <row r="739">
          <cell r="A739">
            <v>1833</v>
          </cell>
          <cell r="B739">
            <v>63</v>
          </cell>
          <cell r="C739" t="str">
            <v>NSW</v>
          </cell>
        </row>
        <row r="740">
          <cell r="A740">
            <v>1834</v>
          </cell>
          <cell r="B740">
            <v>63</v>
          </cell>
          <cell r="C740" t="str">
            <v>NSW</v>
          </cell>
        </row>
        <row r="741">
          <cell r="A741">
            <v>1835</v>
          </cell>
          <cell r="B741">
            <v>63</v>
          </cell>
          <cell r="C741" t="str">
            <v>NSW</v>
          </cell>
        </row>
        <row r="742">
          <cell r="A742">
            <v>1836</v>
          </cell>
          <cell r="B742">
            <v>63</v>
          </cell>
          <cell r="C742" t="str">
            <v>NSW</v>
          </cell>
        </row>
        <row r="743">
          <cell r="A743">
            <v>1837</v>
          </cell>
          <cell r="B743">
            <v>63</v>
          </cell>
          <cell r="C743" t="str">
            <v>NSW</v>
          </cell>
        </row>
        <row r="744">
          <cell r="A744">
            <v>1838</v>
          </cell>
          <cell r="B744">
            <v>63</v>
          </cell>
          <cell r="C744" t="str">
            <v>NSW</v>
          </cell>
        </row>
        <row r="745">
          <cell r="A745">
            <v>1839</v>
          </cell>
          <cell r="B745">
            <v>63</v>
          </cell>
          <cell r="C745" t="str">
            <v>NSW</v>
          </cell>
        </row>
        <row r="746">
          <cell r="A746">
            <v>1842</v>
          </cell>
          <cell r="B746">
            <v>63</v>
          </cell>
          <cell r="C746" t="str">
            <v>NSW</v>
          </cell>
        </row>
        <row r="747">
          <cell r="A747">
            <v>1843</v>
          </cell>
          <cell r="B747">
            <v>63</v>
          </cell>
          <cell r="C747" t="str">
            <v>NSW</v>
          </cell>
        </row>
        <row r="748">
          <cell r="A748">
            <v>1844</v>
          </cell>
          <cell r="B748">
            <v>63</v>
          </cell>
          <cell r="C748" t="str">
            <v>NSW</v>
          </cell>
        </row>
        <row r="749">
          <cell r="A749">
            <v>1845</v>
          </cell>
          <cell r="B749">
            <v>63</v>
          </cell>
          <cell r="C749" t="str">
            <v>NSW</v>
          </cell>
        </row>
        <row r="750">
          <cell r="A750">
            <v>1846</v>
          </cell>
          <cell r="B750">
            <v>63</v>
          </cell>
          <cell r="C750" t="str">
            <v>NSW</v>
          </cell>
        </row>
        <row r="751">
          <cell r="A751">
            <v>1847</v>
          </cell>
          <cell r="B751">
            <v>63</v>
          </cell>
          <cell r="C751" t="str">
            <v>NSW</v>
          </cell>
        </row>
        <row r="752">
          <cell r="A752">
            <v>1848</v>
          </cell>
          <cell r="B752">
            <v>63</v>
          </cell>
          <cell r="C752" t="str">
            <v>NSW</v>
          </cell>
        </row>
        <row r="753">
          <cell r="A753">
            <v>1849</v>
          </cell>
          <cell r="B753">
            <v>63</v>
          </cell>
          <cell r="C753" t="str">
            <v>NSW</v>
          </cell>
        </row>
        <row r="754">
          <cell r="A754">
            <v>1850</v>
          </cell>
          <cell r="B754">
            <v>63</v>
          </cell>
          <cell r="C754" t="str">
            <v>NSW</v>
          </cell>
        </row>
        <row r="755">
          <cell r="A755">
            <v>1851</v>
          </cell>
          <cell r="B755">
            <v>63</v>
          </cell>
          <cell r="C755" t="str">
            <v>NSW</v>
          </cell>
        </row>
        <row r="756">
          <cell r="A756">
            <v>1852</v>
          </cell>
          <cell r="B756">
            <v>63</v>
          </cell>
          <cell r="C756" t="str">
            <v>NSW</v>
          </cell>
        </row>
        <row r="757">
          <cell r="A757">
            <v>1853</v>
          </cell>
          <cell r="B757">
            <v>63</v>
          </cell>
          <cell r="C757" t="str">
            <v>NSW</v>
          </cell>
        </row>
        <row r="758">
          <cell r="A758">
            <v>1854</v>
          </cell>
          <cell r="B758">
            <v>63</v>
          </cell>
          <cell r="C758" t="str">
            <v>NSW</v>
          </cell>
        </row>
        <row r="759">
          <cell r="A759">
            <v>1855</v>
          </cell>
          <cell r="B759">
            <v>63</v>
          </cell>
          <cell r="C759" t="str">
            <v>NSW</v>
          </cell>
        </row>
        <row r="760">
          <cell r="A760">
            <v>1856</v>
          </cell>
          <cell r="B760">
            <v>63</v>
          </cell>
          <cell r="C760" t="str">
            <v>NSW</v>
          </cell>
        </row>
        <row r="761">
          <cell r="A761">
            <v>1857</v>
          </cell>
          <cell r="B761">
            <v>63</v>
          </cell>
          <cell r="C761" t="str">
            <v>NSW</v>
          </cell>
        </row>
        <row r="762">
          <cell r="A762">
            <v>1858</v>
          </cell>
          <cell r="B762">
            <v>63</v>
          </cell>
          <cell r="C762" t="str">
            <v>NSW</v>
          </cell>
        </row>
        <row r="763">
          <cell r="A763">
            <v>1859</v>
          </cell>
          <cell r="B763">
            <v>63</v>
          </cell>
          <cell r="C763" t="str">
            <v>NSW</v>
          </cell>
        </row>
        <row r="764">
          <cell r="A764">
            <v>1860</v>
          </cell>
          <cell r="B764">
            <v>63</v>
          </cell>
          <cell r="C764" t="str">
            <v>NSW</v>
          </cell>
        </row>
        <row r="765">
          <cell r="A765">
            <v>1861</v>
          </cell>
          <cell r="B765">
            <v>63</v>
          </cell>
          <cell r="C765" t="str">
            <v>NSW</v>
          </cell>
        </row>
        <row r="766">
          <cell r="A766">
            <v>1862</v>
          </cell>
          <cell r="B766">
            <v>63</v>
          </cell>
          <cell r="C766" t="str">
            <v>NSW</v>
          </cell>
        </row>
        <row r="767">
          <cell r="A767">
            <v>1863</v>
          </cell>
          <cell r="B767">
            <v>63</v>
          </cell>
          <cell r="C767" t="str">
            <v>NSW</v>
          </cell>
        </row>
        <row r="768">
          <cell r="A768">
            <v>1864</v>
          </cell>
          <cell r="B768">
            <v>63</v>
          </cell>
          <cell r="C768" t="str">
            <v>NSW</v>
          </cell>
        </row>
        <row r="769">
          <cell r="A769">
            <v>1867</v>
          </cell>
          <cell r="B769">
            <v>63</v>
          </cell>
          <cell r="C769" t="str">
            <v>NSW</v>
          </cell>
        </row>
        <row r="770">
          <cell r="A770">
            <v>1868</v>
          </cell>
          <cell r="B770">
            <v>63</v>
          </cell>
          <cell r="C770" t="str">
            <v>NSW</v>
          </cell>
        </row>
        <row r="771">
          <cell r="A771">
            <v>1869</v>
          </cell>
          <cell r="B771">
            <v>63</v>
          </cell>
          <cell r="C771" t="str">
            <v>NSW</v>
          </cell>
        </row>
        <row r="772">
          <cell r="A772">
            <v>1870</v>
          </cell>
          <cell r="B772">
            <v>63</v>
          </cell>
          <cell r="C772" t="str">
            <v>NSW</v>
          </cell>
        </row>
        <row r="773">
          <cell r="A773">
            <v>1871</v>
          </cell>
          <cell r="B773">
            <v>63</v>
          </cell>
          <cell r="C773" t="str">
            <v>NSW</v>
          </cell>
        </row>
        <row r="774">
          <cell r="A774">
            <v>1872</v>
          </cell>
          <cell r="B774">
            <v>63</v>
          </cell>
          <cell r="C774" t="str">
            <v>NSW</v>
          </cell>
        </row>
        <row r="775">
          <cell r="A775">
            <v>1873</v>
          </cell>
          <cell r="B775">
            <v>63</v>
          </cell>
          <cell r="C775" t="str">
            <v>NSW</v>
          </cell>
        </row>
        <row r="776">
          <cell r="A776">
            <v>1874</v>
          </cell>
          <cell r="B776">
            <v>63</v>
          </cell>
          <cell r="C776" t="str">
            <v>NSW</v>
          </cell>
        </row>
        <row r="777">
          <cell r="A777">
            <v>1875</v>
          </cell>
          <cell r="B777">
            <v>63</v>
          </cell>
          <cell r="C777" t="str">
            <v>NSW</v>
          </cell>
        </row>
        <row r="778">
          <cell r="A778">
            <v>1876</v>
          </cell>
          <cell r="B778">
            <v>63</v>
          </cell>
          <cell r="C778" t="str">
            <v>NSW</v>
          </cell>
        </row>
        <row r="779">
          <cell r="A779">
            <v>1877</v>
          </cell>
          <cell r="B779">
            <v>63</v>
          </cell>
          <cell r="C779" t="str">
            <v>NSW</v>
          </cell>
        </row>
        <row r="780">
          <cell r="A780">
            <v>1878</v>
          </cell>
          <cell r="B780">
            <v>63</v>
          </cell>
          <cell r="C780" t="str">
            <v>NSW</v>
          </cell>
        </row>
        <row r="781">
          <cell r="A781">
            <v>1879</v>
          </cell>
          <cell r="B781">
            <v>63</v>
          </cell>
          <cell r="C781" t="str">
            <v>NSW</v>
          </cell>
        </row>
        <row r="782">
          <cell r="A782">
            <v>1880</v>
          </cell>
          <cell r="B782">
            <v>63</v>
          </cell>
          <cell r="C782" t="str">
            <v>NSW</v>
          </cell>
        </row>
        <row r="783">
          <cell r="A783">
            <v>1881</v>
          </cell>
          <cell r="B783">
            <v>63</v>
          </cell>
          <cell r="C783" t="str">
            <v>NSW</v>
          </cell>
        </row>
        <row r="784">
          <cell r="A784">
            <v>1882</v>
          </cell>
          <cell r="B784">
            <v>63</v>
          </cell>
          <cell r="C784" t="str">
            <v>NSW</v>
          </cell>
        </row>
        <row r="785">
          <cell r="A785">
            <v>1883</v>
          </cell>
          <cell r="B785">
            <v>63</v>
          </cell>
          <cell r="C785" t="str">
            <v>NSW</v>
          </cell>
        </row>
        <row r="786">
          <cell r="A786">
            <v>1884</v>
          </cell>
          <cell r="B786">
            <v>63</v>
          </cell>
          <cell r="C786" t="str">
            <v>NSW</v>
          </cell>
        </row>
        <row r="787">
          <cell r="A787">
            <v>1885</v>
          </cell>
          <cell r="B787">
            <v>63</v>
          </cell>
          <cell r="C787" t="str">
            <v>NSW</v>
          </cell>
        </row>
        <row r="788">
          <cell r="A788">
            <v>1886</v>
          </cell>
          <cell r="B788">
            <v>63</v>
          </cell>
          <cell r="C788" t="str">
            <v>NSW</v>
          </cell>
        </row>
        <row r="789">
          <cell r="A789">
            <v>1887</v>
          </cell>
          <cell r="B789">
            <v>63</v>
          </cell>
          <cell r="C789" t="str">
            <v>NSW</v>
          </cell>
        </row>
        <row r="790">
          <cell r="A790">
            <v>1888</v>
          </cell>
          <cell r="B790">
            <v>63</v>
          </cell>
          <cell r="C790" t="str">
            <v>NSW</v>
          </cell>
        </row>
        <row r="791">
          <cell r="A791">
            <v>1890</v>
          </cell>
          <cell r="B791">
            <v>63</v>
          </cell>
          <cell r="C791" t="str">
            <v>NSW</v>
          </cell>
        </row>
        <row r="792">
          <cell r="A792">
            <v>1891</v>
          </cell>
          <cell r="B792">
            <v>63</v>
          </cell>
          <cell r="C792" t="str">
            <v>NSW</v>
          </cell>
        </row>
        <row r="793">
          <cell r="A793">
            <v>1894</v>
          </cell>
          <cell r="B793">
            <v>63</v>
          </cell>
          <cell r="C793" t="str">
            <v>NSW</v>
          </cell>
        </row>
        <row r="794">
          <cell r="A794">
            <v>1895</v>
          </cell>
          <cell r="B794">
            <v>63</v>
          </cell>
          <cell r="C794" t="str">
            <v>NSW</v>
          </cell>
        </row>
        <row r="795">
          <cell r="A795">
            <v>1896</v>
          </cell>
          <cell r="B795">
            <v>63</v>
          </cell>
          <cell r="C795" t="str">
            <v>NSW</v>
          </cell>
        </row>
        <row r="796">
          <cell r="A796">
            <v>1897</v>
          </cell>
          <cell r="B796">
            <v>63</v>
          </cell>
          <cell r="C796" t="str">
            <v>NSW</v>
          </cell>
        </row>
        <row r="797">
          <cell r="A797">
            <v>1898</v>
          </cell>
          <cell r="B797">
            <v>63</v>
          </cell>
          <cell r="C797" t="str">
            <v>NSW</v>
          </cell>
        </row>
        <row r="798">
          <cell r="A798">
            <v>1900</v>
          </cell>
          <cell r="B798">
            <v>63</v>
          </cell>
          <cell r="C798" t="str">
            <v>NSW</v>
          </cell>
        </row>
        <row r="799">
          <cell r="A799">
            <v>1902</v>
          </cell>
          <cell r="B799">
            <v>63</v>
          </cell>
          <cell r="C799" t="str">
            <v>NSW</v>
          </cell>
        </row>
        <row r="800">
          <cell r="A800">
            <v>1903</v>
          </cell>
          <cell r="B800">
            <v>63</v>
          </cell>
          <cell r="C800" t="str">
            <v>NSW</v>
          </cell>
        </row>
        <row r="801">
          <cell r="A801">
            <v>1920</v>
          </cell>
          <cell r="B801">
            <v>63</v>
          </cell>
          <cell r="C801" t="str">
            <v>NSW</v>
          </cell>
        </row>
        <row r="802">
          <cell r="A802">
            <v>2000</v>
          </cell>
          <cell r="B802">
            <v>63</v>
          </cell>
          <cell r="C802" t="str">
            <v>NSW</v>
          </cell>
        </row>
        <row r="803">
          <cell r="A803">
            <v>2001</v>
          </cell>
          <cell r="B803">
            <v>63</v>
          </cell>
          <cell r="C803" t="str">
            <v>NSW</v>
          </cell>
        </row>
        <row r="804">
          <cell r="A804">
            <v>2004</v>
          </cell>
          <cell r="B804">
            <v>63</v>
          </cell>
          <cell r="C804" t="str">
            <v>NSW</v>
          </cell>
        </row>
        <row r="805">
          <cell r="A805">
            <v>2005</v>
          </cell>
          <cell r="B805">
            <v>63</v>
          </cell>
          <cell r="C805" t="str">
            <v>NSW</v>
          </cell>
        </row>
        <row r="806">
          <cell r="A806">
            <v>2006</v>
          </cell>
          <cell r="B806">
            <v>63</v>
          </cell>
          <cell r="C806" t="str">
            <v>NSW</v>
          </cell>
        </row>
        <row r="807">
          <cell r="A807">
            <v>2007</v>
          </cell>
          <cell r="B807">
            <v>63</v>
          </cell>
          <cell r="C807" t="str">
            <v>NSW</v>
          </cell>
        </row>
        <row r="808">
          <cell r="A808">
            <v>2008</v>
          </cell>
          <cell r="B808">
            <v>63</v>
          </cell>
          <cell r="C808" t="str">
            <v>NSW</v>
          </cell>
        </row>
        <row r="809">
          <cell r="A809">
            <v>2009</v>
          </cell>
          <cell r="B809">
            <v>63</v>
          </cell>
          <cell r="C809" t="str">
            <v>NSW</v>
          </cell>
        </row>
        <row r="810">
          <cell r="A810">
            <v>2010</v>
          </cell>
          <cell r="B810">
            <v>63</v>
          </cell>
          <cell r="C810" t="str">
            <v>NSW</v>
          </cell>
        </row>
        <row r="811">
          <cell r="A811">
            <v>2011</v>
          </cell>
          <cell r="B811">
            <v>63</v>
          </cell>
          <cell r="C811" t="str">
            <v>NSW</v>
          </cell>
        </row>
        <row r="812">
          <cell r="A812">
            <v>2012</v>
          </cell>
          <cell r="B812">
            <v>63</v>
          </cell>
          <cell r="C812" t="str">
            <v>NSW</v>
          </cell>
        </row>
        <row r="813">
          <cell r="A813">
            <v>2013</v>
          </cell>
          <cell r="B813">
            <v>63</v>
          </cell>
          <cell r="C813" t="str">
            <v>NSW</v>
          </cell>
        </row>
        <row r="814">
          <cell r="A814">
            <v>2014</v>
          </cell>
          <cell r="B814">
            <v>63</v>
          </cell>
          <cell r="C814" t="str">
            <v>NSW</v>
          </cell>
        </row>
        <row r="815">
          <cell r="A815">
            <v>2015</v>
          </cell>
          <cell r="B815">
            <v>63</v>
          </cell>
          <cell r="C815" t="str">
            <v>NSW</v>
          </cell>
        </row>
        <row r="816">
          <cell r="A816">
            <v>2016</v>
          </cell>
          <cell r="B816">
            <v>63</v>
          </cell>
          <cell r="C816" t="str">
            <v>NSW</v>
          </cell>
        </row>
        <row r="817">
          <cell r="A817">
            <v>2017</v>
          </cell>
          <cell r="B817">
            <v>63</v>
          </cell>
          <cell r="C817" t="str">
            <v>NSW</v>
          </cell>
        </row>
        <row r="818">
          <cell r="A818">
            <v>2018</v>
          </cell>
          <cell r="B818">
            <v>63</v>
          </cell>
          <cell r="C818" t="str">
            <v>NSW</v>
          </cell>
        </row>
        <row r="819">
          <cell r="A819">
            <v>2019</v>
          </cell>
          <cell r="B819">
            <v>63</v>
          </cell>
          <cell r="C819" t="str">
            <v>NSW</v>
          </cell>
        </row>
        <row r="820">
          <cell r="A820">
            <v>2020</v>
          </cell>
          <cell r="B820">
            <v>63</v>
          </cell>
          <cell r="C820" t="str">
            <v>NSW</v>
          </cell>
        </row>
        <row r="821">
          <cell r="A821">
            <v>2021</v>
          </cell>
          <cell r="B821">
            <v>63</v>
          </cell>
          <cell r="C821" t="str">
            <v>NSW</v>
          </cell>
        </row>
        <row r="822">
          <cell r="A822">
            <v>2022</v>
          </cell>
          <cell r="B822">
            <v>63</v>
          </cell>
          <cell r="C822" t="str">
            <v>NSW</v>
          </cell>
        </row>
        <row r="823">
          <cell r="A823">
            <v>2023</v>
          </cell>
          <cell r="B823">
            <v>63</v>
          </cell>
          <cell r="C823" t="str">
            <v>NSW</v>
          </cell>
        </row>
        <row r="824">
          <cell r="A824">
            <v>2024</v>
          </cell>
          <cell r="B824">
            <v>63</v>
          </cell>
          <cell r="C824" t="str">
            <v>NSW</v>
          </cell>
        </row>
        <row r="825">
          <cell r="A825">
            <v>2025</v>
          </cell>
          <cell r="B825">
            <v>63</v>
          </cell>
          <cell r="C825" t="str">
            <v>NSW</v>
          </cell>
        </row>
        <row r="826">
          <cell r="A826">
            <v>2026</v>
          </cell>
          <cell r="B826">
            <v>63</v>
          </cell>
          <cell r="C826" t="str">
            <v>NSW</v>
          </cell>
        </row>
        <row r="827">
          <cell r="A827">
            <v>2027</v>
          </cell>
          <cell r="B827">
            <v>63</v>
          </cell>
          <cell r="C827" t="str">
            <v>NSW</v>
          </cell>
        </row>
        <row r="828">
          <cell r="A828">
            <v>2028</v>
          </cell>
          <cell r="B828">
            <v>63</v>
          </cell>
          <cell r="C828" t="str">
            <v>NSW</v>
          </cell>
        </row>
        <row r="829">
          <cell r="A829">
            <v>2029</v>
          </cell>
          <cell r="B829">
            <v>63</v>
          </cell>
          <cell r="C829" t="str">
            <v>NSW</v>
          </cell>
        </row>
        <row r="830">
          <cell r="A830">
            <v>2030</v>
          </cell>
          <cell r="B830">
            <v>63</v>
          </cell>
          <cell r="C830" t="str">
            <v>NSW</v>
          </cell>
        </row>
        <row r="831">
          <cell r="A831">
            <v>2031</v>
          </cell>
          <cell r="B831">
            <v>63</v>
          </cell>
          <cell r="C831" t="str">
            <v>NSW</v>
          </cell>
        </row>
        <row r="832">
          <cell r="A832">
            <v>2032</v>
          </cell>
          <cell r="B832">
            <v>63</v>
          </cell>
          <cell r="C832" t="str">
            <v>NSW</v>
          </cell>
        </row>
        <row r="833">
          <cell r="A833">
            <v>2033</v>
          </cell>
          <cell r="B833">
            <v>63</v>
          </cell>
          <cell r="C833" t="str">
            <v>NSW</v>
          </cell>
        </row>
        <row r="834">
          <cell r="A834">
            <v>2034</v>
          </cell>
          <cell r="B834">
            <v>63</v>
          </cell>
          <cell r="C834" t="str">
            <v>NSW</v>
          </cell>
        </row>
        <row r="835">
          <cell r="A835">
            <v>2035</v>
          </cell>
          <cell r="B835">
            <v>63</v>
          </cell>
          <cell r="C835" t="str">
            <v>NSW</v>
          </cell>
        </row>
        <row r="836">
          <cell r="A836">
            <v>2036</v>
          </cell>
          <cell r="B836">
            <v>63</v>
          </cell>
          <cell r="C836" t="str">
            <v>NSW</v>
          </cell>
        </row>
        <row r="837">
          <cell r="A837">
            <v>2037</v>
          </cell>
          <cell r="B837">
            <v>63</v>
          </cell>
          <cell r="C837" t="str">
            <v>NSW</v>
          </cell>
        </row>
        <row r="838">
          <cell r="A838">
            <v>2038</v>
          </cell>
          <cell r="B838">
            <v>63</v>
          </cell>
          <cell r="C838" t="str">
            <v>NSW</v>
          </cell>
        </row>
        <row r="839">
          <cell r="A839">
            <v>2039</v>
          </cell>
          <cell r="B839">
            <v>63</v>
          </cell>
          <cell r="C839" t="str">
            <v>NSW</v>
          </cell>
        </row>
        <row r="840">
          <cell r="A840">
            <v>2040</v>
          </cell>
          <cell r="B840">
            <v>63</v>
          </cell>
          <cell r="C840" t="str">
            <v>NSW</v>
          </cell>
        </row>
        <row r="841">
          <cell r="A841">
            <v>2041</v>
          </cell>
          <cell r="B841">
            <v>63</v>
          </cell>
          <cell r="C841" t="str">
            <v>NSW</v>
          </cell>
        </row>
        <row r="842">
          <cell r="A842">
            <v>2042</v>
          </cell>
          <cell r="B842">
            <v>63</v>
          </cell>
          <cell r="C842" t="str">
            <v>NSW</v>
          </cell>
        </row>
        <row r="843">
          <cell r="A843">
            <v>2043</v>
          </cell>
          <cell r="B843">
            <v>63</v>
          </cell>
          <cell r="C843" t="str">
            <v>NSW</v>
          </cell>
        </row>
        <row r="844">
          <cell r="A844">
            <v>2044</v>
          </cell>
          <cell r="B844">
            <v>63</v>
          </cell>
          <cell r="C844" t="str">
            <v>NSW</v>
          </cell>
        </row>
        <row r="845">
          <cell r="A845">
            <v>2045</v>
          </cell>
          <cell r="B845">
            <v>63</v>
          </cell>
          <cell r="C845" t="str">
            <v>NSW</v>
          </cell>
        </row>
        <row r="846">
          <cell r="A846">
            <v>2046</v>
          </cell>
          <cell r="B846">
            <v>63</v>
          </cell>
          <cell r="C846" t="str">
            <v>NSW</v>
          </cell>
        </row>
        <row r="847">
          <cell r="A847">
            <v>2047</v>
          </cell>
          <cell r="B847">
            <v>63</v>
          </cell>
          <cell r="C847" t="str">
            <v>NSW</v>
          </cell>
        </row>
        <row r="848">
          <cell r="A848">
            <v>2048</v>
          </cell>
          <cell r="B848">
            <v>63</v>
          </cell>
          <cell r="C848" t="str">
            <v>NSW</v>
          </cell>
        </row>
        <row r="849">
          <cell r="A849">
            <v>2049</v>
          </cell>
          <cell r="B849">
            <v>63</v>
          </cell>
          <cell r="C849" t="str">
            <v>NSW</v>
          </cell>
        </row>
        <row r="850">
          <cell r="A850">
            <v>2050</v>
          </cell>
          <cell r="B850">
            <v>63</v>
          </cell>
          <cell r="C850" t="str">
            <v>NSW</v>
          </cell>
        </row>
        <row r="851">
          <cell r="A851">
            <v>2051</v>
          </cell>
          <cell r="B851">
            <v>63</v>
          </cell>
          <cell r="C851" t="str">
            <v>NSW</v>
          </cell>
        </row>
        <row r="852">
          <cell r="A852">
            <v>2052</v>
          </cell>
          <cell r="B852">
            <v>63</v>
          </cell>
          <cell r="C852" t="str">
            <v>NSW</v>
          </cell>
        </row>
        <row r="853">
          <cell r="A853">
            <v>2055</v>
          </cell>
          <cell r="B853">
            <v>63</v>
          </cell>
          <cell r="C853" t="str">
            <v>NSW</v>
          </cell>
        </row>
        <row r="854">
          <cell r="A854">
            <v>2056</v>
          </cell>
          <cell r="B854">
            <v>63</v>
          </cell>
          <cell r="C854" t="str">
            <v>NSW</v>
          </cell>
        </row>
        <row r="855">
          <cell r="A855">
            <v>2057</v>
          </cell>
          <cell r="B855">
            <v>63</v>
          </cell>
          <cell r="C855" t="str">
            <v>NSW</v>
          </cell>
        </row>
        <row r="856">
          <cell r="A856">
            <v>2058</v>
          </cell>
          <cell r="B856">
            <v>63</v>
          </cell>
          <cell r="C856" t="str">
            <v>NSW</v>
          </cell>
        </row>
        <row r="857">
          <cell r="A857">
            <v>2059</v>
          </cell>
          <cell r="B857">
            <v>63</v>
          </cell>
          <cell r="C857" t="str">
            <v>NSW</v>
          </cell>
        </row>
        <row r="858">
          <cell r="A858">
            <v>2060</v>
          </cell>
          <cell r="B858">
            <v>63</v>
          </cell>
          <cell r="C858" t="str">
            <v>NSW</v>
          </cell>
        </row>
        <row r="859">
          <cell r="A859">
            <v>2061</v>
          </cell>
          <cell r="B859">
            <v>63</v>
          </cell>
          <cell r="C859" t="str">
            <v>NSW</v>
          </cell>
        </row>
        <row r="860">
          <cell r="A860">
            <v>2062</v>
          </cell>
          <cell r="B860">
            <v>63</v>
          </cell>
          <cell r="C860" t="str">
            <v>NSW</v>
          </cell>
        </row>
        <row r="861">
          <cell r="A861">
            <v>2063</v>
          </cell>
          <cell r="B861">
            <v>63</v>
          </cell>
          <cell r="C861" t="str">
            <v>NSW</v>
          </cell>
        </row>
        <row r="862">
          <cell r="A862">
            <v>2064</v>
          </cell>
          <cell r="B862">
            <v>63</v>
          </cell>
          <cell r="C862" t="str">
            <v>NSW</v>
          </cell>
        </row>
        <row r="863">
          <cell r="A863">
            <v>2065</v>
          </cell>
          <cell r="B863">
            <v>63</v>
          </cell>
          <cell r="C863" t="str">
            <v>NSW</v>
          </cell>
        </row>
        <row r="864">
          <cell r="A864">
            <v>2066</v>
          </cell>
          <cell r="B864">
            <v>63</v>
          </cell>
          <cell r="C864" t="str">
            <v>NSW</v>
          </cell>
        </row>
        <row r="865">
          <cell r="A865">
            <v>2067</v>
          </cell>
          <cell r="B865">
            <v>63</v>
          </cell>
          <cell r="C865" t="str">
            <v>NSW</v>
          </cell>
        </row>
        <row r="866">
          <cell r="A866">
            <v>2068</v>
          </cell>
          <cell r="B866">
            <v>63</v>
          </cell>
          <cell r="C866" t="str">
            <v>NSW</v>
          </cell>
        </row>
        <row r="867">
          <cell r="A867">
            <v>2069</v>
          </cell>
          <cell r="B867">
            <v>63</v>
          </cell>
          <cell r="C867" t="str">
            <v>NSW</v>
          </cell>
        </row>
        <row r="868">
          <cell r="A868">
            <v>2070</v>
          </cell>
          <cell r="B868">
            <v>63</v>
          </cell>
          <cell r="C868" t="str">
            <v>NSW</v>
          </cell>
        </row>
        <row r="869">
          <cell r="A869">
            <v>2071</v>
          </cell>
          <cell r="B869">
            <v>63</v>
          </cell>
          <cell r="C869" t="str">
            <v>NSW</v>
          </cell>
        </row>
        <row r="870">
          <cell r="A870">
            <v>2072</v>
          </cell>
          <cell r="B870">
            <v>63</v>
          </cell>
          <cell r="C870" t="str">
            <v>NSW</v>
          </cell>
        </row>
        <row r="871">
          <cell r="A871">
            <v>2073</v>
          </cell>
          <cell r="B871">
            <v>63</v>
          </cell>
          <cell r="C871" t="str">
            <v>NSW</v>
          </cell>
        </row>
        <row r="872">
          <cell r="A872">
            <v>2074</v>
          </cell>
          <cell r="B872">
            <v>63</v>
          </cell>
          <cell r="C872" t="str">
            <v>NSW</v>
          </cell>
        </row>
        <row r="873">
          <cell r="A873">
            <v>2075</v>
          </cell>
          <cell r="B873">
            <v>63</v>
          </cell>
          <cell r="C873" t="str">
            <v>NSW</v>
          </cell>
        </row>
        <row r="874">
          <cell r="A874">
            <v>2076</v>
          </cell>
          <cell r="B874">
            <v>63</v>
          </cell>
          <cell r="C874" t="str">
            <v>NSW</v>
          </cell>
        </row>
        <row r="875">
          <cell r="A875">
            <v>2077</v>
          </cell>
          <cell r="B875">
            <v>63</v>
          </cell>
          <cell r="C875" t="str">
            <v>NSW</v>
          </cell>
        </row>
        <row r="876">
          <cell r="A876">
            <v>2079</v>
          </cell>
          <cell r="B876">
            <v>63</v>
          </cell>
          <cell r="C876" t="str">
            <v>NSW</v>
          </cell>
        </row>
        <row r="877">
          <cell r="A877">
            <v>2080</v>
          </cell>
          <cell r="B877">
            <v>63</v>
          </cell>
          <cell r="C877" t="str">
            <v>NSW</v>
          </cell>
        </row>
        <row r="878">
          <cell r="A878">
            <v>2081</v>
          </cell>
          <cell r="B878">
            <v>63</v>
          </cell>
          <cell r="C878" t="str">
            <v>NSW</v>
          </cell>
        </row>
        <row r="879">
          <cell r="A879">
            <v>2082</v>
          </cell>
          <cell r="B879">
            <v>63</v>
          </cell>
          <cell r="C879" t="str">
            <v>NSW</v>
          </cell>
        </row>
        <row r="880">
          <cell r="A880">
            <v>2083</v>
          </cell>
          <cell r="B880">
            <v>63</v>
          </cell>
          <cell r="C880" t="str">
            <v>NSW</v>
          </cell>
        </row>
        <row r="881">
          <cell r="A881">
            <v>2084</v>
          </cell>
          <cell r="B881">
            <v>63</v>
          </cell>
          <cell r="C881" t="str">
            <v>NSW</v>
          </cell>
        </row>
        <row r="882">
          <cell r="A882">
            <v>2085</v>
          </cell>
          <cell r="B882">
            <v>63</v>
          </cell>
          <cell r="C882" t="str">
            <v>NSW</v>
          </cell>
        </row>
        <row r="883">
          <cell r="A883">
            <v>2086</v>
          </cell>
          <cell r="B883">
            <v>63</v>
          </cell>
          <cell r="C883" t="str">
            <v>NSW</v>
          </cell>
        </row>
        <row r="884">
          <cell r="A884">
            <v>2087</v>
          </cell>
          <cell r="B884">
            <v>63</v>
          </cell>
          <cell r="C884" t="str">
            <v>NSW</v>
          </cell>
        </row>
        <row r="885">
          <cell r="A885">
            <v>2088</v>
          </cell>
          <cell r="B885">
            <v>63</v>
          </cell>
          <cell r="C885" t="str">
            <v>NSW</v>
          </cell>
        </row>
        <row r="886">
          <cell r="A886">
            <v>2089</v>
          </cell>
          <cell r="B886">
            <v>63</v>
          </cell>
          <cell r="C886" t="str">
            <v>NSW</v>
          </cell>
        </row>
        <row r="887">
          <cell r="A887">
            <v>2090</v>
          </cell>
          <cell r="B887">
            <v>63</v>
          </cell>
          <cell r="C887" t="str">
            <v>NSW</v>
          </cell>
        </row>
        <row r="888">
          <cell r="A888">
            <v>2091</v>
          </cell>
          <cell r="B888">
            <v>63</v>
          </cell>
          <cell r="C888" t="str">
            <v>NSW</v>
          </cell>
        </row>
        <row r="889">
          <cell r="A889">
            <v>2092</v>
          </cell>
          <cell r="B889">
            <v>63</v>
          </cell>
          <cell r="C889" t="str">
            <v>NSW</v>
          </cell>
        </row>
        <row r="890">
          <cell r="A890">
            <v>2093</v>
          </cell>
          <cell r="B890">
            <v>63</v>
          </cell>
          <cell r="C890" t="str">
            <v>NSW</v>
          </cell>
        </row>
        <row r="891">
          <cell r="A891">
            <v>2094</v>
          </cell>
          <cell r="B891">
            <v>63</v>
          </cell>
          <cell r="C891" t="str">
            <v>NSW</v>
          </cell>
        </row>
        <row r="892">
          <cell r="A892">
            <v>2095</v>
          </cell>
          <cell r="B892">
            <v>63</v>
          </cell>
          <cell r="C892" t="str">
            <v>NSW</v>
          </cell>
        </row>
        <row r="893">
          <cell r="A893">
            <v>2096</v>
          </cell>
          <cell r="B893">
            <v>63</v>
          </cell>
          <cell r="C893" t="str">
            <v>NSW</v>
          </cell>
        </row>
        <row r="894">
          <cell r="A894">
            <v>2097</v>
          </cell>
          <cell r="B894">
            <v>63</v>
          </cell>
          <cell r="C894" t="str">
            <v>NSW</v>
          </cell>
        </row>
        <row r="895">
          <cell r="A895">
            <v>2099</v>
          </cell>
          <cell r="B895">
            <v>63</v>
          </cell>
          <cell r="C895" t="str">
            <v>NSW</v>
          </cell>
        </row>
        <row r="896">
          <cell r="A896">
            <v>2100</v>
          </cell>
          <cell r="B896">
            <v>63</v>
          </cell>
          <cell r="C896" t="str">
            <v>NSW</v>
          </cell>
        </row>
        <row r="897">
          <cell r="A897">
            <v>2101</v>
          </cell>
          <cell r="B897">
            <v>63</v>
          </cell>
          <cell r="C897" t="str">
            <v>NSW</v>
          </cell>
        </row>
        <row r="898">
          <cell r="A898">
            <v>2102</v>
          </cell>
          <cell r="B898">
            <v>63</v>
          </cell>
          <cell r="C898" t="str">
            <v>NSW</v>
          </cell>
        </row>
        <row r="899">
          <cell r="A899">
            <v>2103</v>
          </cell>
          <cell r="B899">
            <v>63</v>
          </cell>
          <cell r="C899" t="str">
            <v>NSW</v>
          </cell>
        </row>
        <row r="900">
          <cell r="A900">
            <v>2104</v>
          </cell>
          <cell r="B900">
            <v>63</v>
          </cell>
          <cell r="C900" t="str">
            <v>NSW</v>
          </cell>
        </row>
        <row r="901">
          <cell r="A901">
            <v>2105</v>
          </cell>
          <cell r="B901">
            <v>63</v>
          </cell>
          <cell r="C901" t="str">
            <v>NSW</v>
          </cell>
        </row>
        <row r="902">
          <cell r="A902">
            <v>2106</v>
          </cell>
          <cell r="B902">
            <v>63</v>
          </cell>
          <cell r="C902" t="str">
            <v>NSW</v>
          </cell>
        </row>
        <row r="903">
          <cell r="A903">
            <v>2107</v>
          </cell>
          <cell r="B903">
            <v>63</v>
          </cell>
          <cell r="C903" t="str">
            <v>NSW</v>
          </cell>
        </row>
        <row r="904">
          <cell r="A904">
            <v>2108</v>
          </cell>
          <cell r="B904">
            <v>63</v>
          </cell>
          <cell r="C904" t="str">
            <v>NSW</v>
          </cell>
        </row>
        <row r="905">
          <cell r="A905">
            <v>2109</v>
          </cell>
          <cell r="B905">
            <v>63</v>
          </cell>
          <cell r="C905" t="str">
            <v>NSW</v>
          </cell>
        </row>
        <row r="906">
          <cell r="A906">
            <v>2110</v>
          </cell>
          <cell r="B906">
            <v>63</v>
          </cell>
          <cell r="C906" t="str">
            <v>NSW</v>
          </cell>
        </row>
        <row r="907">
          <cell r="A907">
            <v>2111</v>
          </cell>
          <cell r="B907">
            <v>63</v>
          </cell>
          <cell r="C907" t="str">
            <v>NSW</v>
          </cell>
        </row>
        <row r="908">
          <cell r="A908">
            <v>2112</v>
          </cell>
          <cell r="B908">
            <v>63</v>
          </cell>
          <cell r="C908" t="str">
            <v>NSW</v>
          </cell>
        </row>
        <row r="909">
          <cell r="A909">
            <v>2113</v>
          </cell>
          <cell r="B909">
            <v>63</v>
          </cell>
          <cell r="C909" t="str">
            <v>NSW</v>
          </cell>
        </row>
        <row r="910">
          <cell r="A910">
            <v>2114</v>
          </cell>
          <cell r="B910">
            <v>63</v>
          </cell>
          <cell r="C910" t="str">
            <v>NSW</v>
          </cell>
        </row>
        <row r="911">
          <cell r="A911">
            <v>2115</v>
          </cell>
          <cell r="B911">
            <v>63</v>
          </cell>
          <cell r="C911" t="str">
            <v>NSW</v>
          </cell>
        </row>
        <row r="912">
          <cell r="A912">
            <v>2116</v>
          </cell>
          <cell r="B912">
            <v>63</v>
          </cell>
          <cell r="C912" t="str">
            <v>NSW</v>
          </cell>
        </row>
        <row r="913">
          <cell r="A913">
            <v>2117</v>
          </cell>
          <cell r="B913">
            <v>63</v>
          </cell>
          <cell r="C913" t="str">
            <v>NSW</v>
          </cell>
        </row>
        <row r="914">
          <cell r="A914">
            <v>2118</v>
          </cell>
          <cell r="B914">
            <v>63</v>
          </cell>
          <cell r="C914" t="str">
            <v>NSW</v>
          </cell>
        </row>
        <row r="915">
          <cell r="A915">
            <v>2119</v>
          </cell>
          <cell r="B915">
            <v>63</v>
          </cell>
          <cell r="C915" t="str">
            <v>NSW</v>
          </cell>
        </row>
        <row r="916">
          <cell r="A916">
            <v>2120</v>
          </cell>
          <cell r="B916">
            <v>63</v>
          </cell>
          <cell r="C916" t="str">
            <v>NSW</v>
          </cell>
        </row>
        <row r="917">
          <cell r="A917">
            <v>2121</v>
          </cell>
          <cell r="B917">
            <v>63</v>
          </cell>
          <cell r="C917" t="str">
            <v>NSW</v>
          </cell>
        </row>
        <row r="918">
          <cell r="A918">
            <v>2122</v>
          </cell>
          <cell r="B918">
            <v>63</v>
          </cell>
          <cell r="C918" t="str">
            <v>NSW</v>
          </cell>
        </row>
        <row r="919">
          <cell r="A919">
            <v>2123</v>
          </cell>
          <cell r="B919">
            <v>63</v>
          </cell>
          <cell r="C919" t="str">
            <v>NSW</v>
          </cell>
        </row>
        <row r="920">
          <cell r="A920">
            <v>2124</v>
          </cell>
          <cell r="B920">
            <v>63</v>
          </cell>
          <cell r="C920" t="str">
            <v>NSW</v>
          </cell>
        </row>
        <row r="921">
          <cell r="A921">
            <v>2125</v>
          </cell>
          <cell r="B921">
            <v>63</v>
          </cell>
          <cell r="C921" t="str">
            <v>NSW</v>
          </cell>
        </row>
        <row r="922">
          <cell r="A922">
            <v>2126</v>
          </cell>
          <cell r="B922">
            <v>63</v>
          </cell>
          <cell r="C922" t="str">
            <v>NSW</v>
          </cell>
        </row>
        <row r="923">
          <cell r="A923">
            <v>2127</v>
          </cell>
          <cell r="B923">
            <v>63</v>
          </cell>
          <cell r="C923" t="str">
            <v>NSW</v>
          </cell>
        </row>
        <row r="924">
          <cell r="A924">
            <v>2128</v>
          </cell>
          <cell r="B924">
            <v>63</v>
          </cell>
          <cell r="C924" t="str">
            <v>NSW</v>
          </cell>
        </row>
        <row r="925">
          <cell r="A925">
            <v>2129</v>
          </cell>
          <cell r="B925">
            <v>63</v>
          </cell>
          <cell r="C925" t="str">
            <v>NSW</v>
          </cell>
        </row>
        <row r="926">
          <cell r="A926">
            <v>2130</v>
          </cell>
          <cell r="B926">
            <v>63</v>
          </cell>
          <cell r="C926" t="str">
            <v>NSW</v>
          </cell>
        </row>
        <row r="927">
          <cell r="A927">
            <v>2131</v>
          </cell>
          <cell r="B927">
            <v>63</v>
          </cell>
          <cell r="C927" t="str">
            <v>NSW</v>
          </cell>
        </row>
        <row r="928">
          <cell r="A928">
            <v>2132</v>
          </cell>
          <cell r="B928">
            <v>63</v>
          </cell>
          <cell r="C928" t="str">
            <v>NSW</v>
          </cell>
        </row>
        <row r="929">
          <cell r="A929">
            <v>2133</v>
          </cell>
          <cell r="B929">
            <v>63</v>
          </cell>
          <cell r="C929" t="str">
            <v>NSW</v>
          </cell>
        </row>
        <row r="930">
          <cell r="A930">
            <v>2134</v>
          </cell>
          <cell r="B930">
            <v>63</v>
          </cell>
          <cell r="C930" t="str">
            <v>NSW</v>
          </cell>
        </row>
        <row r="931">
          <cell r="A931">
            <v>2135</v>
          </cell>
          <cell r="B931">
            <v>63</v>
          </cell>
          <cell r="C931" t="str">
            <v>NSW</v>
          </cell>
        </row>
        <row r="932">
          <cell r="A932">
            <v>2136</v>
          </cell>
          <cell r="B932">
            <v>63</v>
          </cell>
          <cell r="C932" t="str">
            <v>NSW</v>
          </cell>
        </row>
        <row r="933">
          <cell r="A933">
            <v>2137</v>
          </cell>
          <cell r="B933">
            <v>63</v>
          </cell>
          <cell r="C933" t="str">
            <v>NSW</v>
          </cell>
        </row>
        <row r="934">
          <cell r="A934">
            <v>2138</v>
          </cell>
          <cell r="B934">
            <v>63</v>
          </cell>
          <cell r="C934" t="str">
            <v>NSW</v>
          </cell>
        </row>
        <row r="935">
          <cell r="A935">
            <v>2139</v>
          </cell>
          <cell r="B935">
            <v>63</v>
          </cell>
          <cell r="C935" t="str">
            <v>NSW</v>
          </cell>
        </row>
        <row r="936">
          <cell r="A936">
            <v>2140</v>
          </cell>
          <cell r="B936">
            <v>63</v>
          </cell>
          <cell r="C936" t="str">
            <v>NSW</v>
          </cell>
        </row>
        <row r="937">
          <cell r="A937">
            <v>2141</v>
          </cell>
          <cell r="B937">
            <v>63</v>
          </cell>
          <cell r="C937" t="str">
            <v>NSW</v>
          </cell>
        </row>
        <row r="938">
          <cell r="A938">
            <v>2142</v>
          </cell>
          <cell r="B938">
            <v>63</v>
          </cell>
          <cell r="C938" t="str">
            <v>NSW</v>
          </cell>
        </row>
        <row r="939">
          <cell r="A939">
            <v>2143</v>
          </cell>
          <cell r="B939">
            <v>63</v>
          </cell>
          <cell r="C939" t="str">
            <v>NSW</v>
          </cell>
        </row>
        <row r="940">
          <cell r="A940">
            <v>2144</v>
          </cell>
          <cell r="B940">
            <v>63</v>
          </cell>
          <cell r="C940" t="str">
            <v>NSW</v>
          </cell>
        </row>
        <row r="941">
          <cell r="A941">
            <v>2145</v>
          </cell>
          <cell r="B941">
            <v>63</v>
          </cell>
          <cell r="C941" t="str">
            <v>NSW</v>
          </cell>
        </row>
        <row r="942">
          <cell r="A942">
            <v>2146</v>
          </cell>
          <cell r="B942">
            <v>63</v>
          </cell>
          <cell r="C942" t="str">
            <v>NSW</v>
          </cell>
        </row>
        <row r="943">
          <cell r="A943">
            <v>2147</v>
          </cell>
          <cell r="B943">
            <v>63</v>
          </cell>
          <cell r="C943" t="str">
            <v>NSW</v>
          </cell>
        </row>
        <row r="944">
          <cell r="A944">
            <v>2148</v>
          </cell>
          <cell r="B944">
            <v>63</v>
          </cell>
          <cell r="C944" t="str">
            <v>NSW</v>
          </cell>
        </row>
        <row r="945">
          <cell r="A945">
            <v>2150</v>
          </cell>
          <cell r="B945">
            <v>63</v>
          </cell>
          <cell r="C945" t="str">
            <v>NSW</v>
          </cell>
        </row>
        <row r="946">
          <cell r="A946">
            <v>2151</v>
          </cell>
          <cell r="B946">
            <v>63</v>
          </cell>
          <cell r="C946" t="str">
            <v>NSW</v>
          </cell>
        </row>
        <row r="947">
          <cell r="A947">
            <v>2152</v>
          </cell>
          <cell r="B947">
            <v>63</v>
          </cell>
          <cell r="C947" t="str">
            <v>NSW</v>
          </cell>
        </row>
        <row r="948">
          <cell r="A948">
            <v>2153</v>
          </cell>
          <cell r="B948">
            <v>63</v>
          </cell>
          <cell r="C948" t="str">
            <v>NSW</v>
          </cell>
        </row>
        <row r="949">
          <cell r="A949">
            <v>2154</v>
          </cell>
          <cell r="B949">
            <v>63</v>
          </cell>
          <cell r="C949" t="str">
            <v>NSW</v>
          </cell>
        </row>
        <row r="950">
          <cell r="A950">
            <v>2155</v>
          </cell>
          <cell r="B950">
            <v>63</v>
          </cell>
          <cell r="C950" t="str">
            <v>NSW</v>
          </cell>
        </row>
        <row r="951">
          <cell r="A951">
            <v>2156</v>
          </cell>
          <cell r="B951">
            <v>63</v>
          </cell>
          <cell r="C951" t="str">
            <v>NSW</v>
          </cell>
        </row>
        <row r="952">
          <cell r="A952">
            <v>2157</v>
          </cell>
          <cell r="B952">
            <v>63</v>
          </cell>
          <cell r="C952" t="str">
            <v>NSW</v>
          </cell>
        </row>
        <row r="953">
          <cell r="A953">
            <v>2158</v>
          </cell>
          <cell r="B953">
            <v>63</v>
          </cell>
          <cell r="C953" t="str">
            <v>NSW</v>
          </cell>
        </row>
        <row r="954">
          <cell r="A954">
            <v>2159</v>
          </cell>
          <cell r="B954">
            <v>63</v>
          </cell>
          <cell r="C954" t="str">
            <v>NSW</v>
          </cell>
        </row>
        <row r="955">
          <cell r="A955">
            <v>2160</v>
          </cell>
          <cell r="B955">
            <v>63</v>
          </cell>
          <cell r="C955" t="str">
            <v>NSW</v>
          </cell>
        </row>
        <row r="956">
          <cell r="A956">
            <v>2161</v>
          </cell>
          <cell r="B956">
            <v>63</v>
          </cell>
          <cell r="C956" t="str">
            <v>NSW</v>
          </cell>
        </row>
        <row r="957">
          <cell r="A957">
            <v>2162</v>
          </cell>
          <cell r="B957">
            <v>63</v>
          </cell>
          <cell r="C957" t="str">
            <v>NSW</v>
          </cell>
        </row>
        <row r="958">
          <cell r="A958">
            <v>2163</v>
          </cell>
          <cell r="B958">
            <v>63</v>
          </cell>
          <cell r="C958" t="str">
            <v>NSW</v>
          </cell>
        </row>
        <row r="959">
          <cell r="A959">
            <v>2164</v>
          </cell>
          <cell r="B959">
            <v>63</v>
          </cell>
          <cell r="C959" t="str">
            <v>NSW</v>
          </cell>
        </row>
        <row r="960">
          <cell r="A960">
            <v>2165</v>
          </cell>
          <cell r="B960">
            <v>63</v>
          </cell>
          <cell r="C960" t="str">
            <v>NSW</v>
          </cell>
        </row>
        <row r="961">
          <cell r="A961">
            <v>2166</v>
          </cell>
          <cell r="B961">
            <v>63</v>
          </cell>
          <cell r="C961" t="str">
            <v>NSW</v>
          </cell>
        </row>
        <row r="962">
          <cell r="A962">
            <v>2167</v>
          </cell>
          <cell r="B962">
            <v>63</v>
          </cell>
          <cell r="C962" t="str">
            <v>NSW</v>
          </cell>
        </row>
        <row r="963">
          <cell r="A963">
            <v>2168</v>
          </cell>
          <cell r="B963">
            <v>63</v>
          </cell>
          <cell r="C963" t="str">
            <v>NSW</v>
          </cell>
        </row>
        <row r="964">
          <cell r="A964">
            <v>2169</v>
          </cell>
          <cell r="B964">
            <v>63</v>
          </cell>
          <cell r="C964" t="str">
            <v>NSW</v>
          </cell>
        </row>
        <row r="965">
          <cell r="A965">
            <v>2170</v>
          </cell>
          <cell r="B965">
            <v>63</v>
          </cell>
          <cell r="C965" t="str">
            <v>NSW</v>
          </cell>
        </row>
        <row r="966">
          <cell r="A966">
            <v>2171</v>
          </cell>
          <cell r="B966">
            <v>63</v>
          </cell>
          <cell r="C966" t="str">
            <v>NSW</v>
          </cell>
        </row>
        <row r="967">
          <cell r="A967">
            <v>2173</v>
          </cell>
          <cell r="B967">
            <v>63</v>
          </cell>
          <cell r="C967" t="str">
            <v>NSW</v>
          </cell>
        </row>
        <row r="968">
          <cell r="A968">
            <v>2174</v>
          </cell>
          <cell r="B968">
            <v>63</v>
          </cell>
          <cell r="C968" t="str">
            <v>NSW</v>
          </cell>
        </row>
        <row r="969">
          <cell r="A969">
            <v>2176</v>
          </cell>
          <cell r="B969">
            <v>63</v>
          </cell>
          <cell r="C969" t="str">
            <v>NSW</v>
          </cell>
        </row>
        <row r="970">
          <cell r="A970">
            <v>2177</v>
          </cell>
          <cell r="B970">
            <v>63</v>
          </cell>
          <cell r="C970" t="str">
            <v>NSW</v>
          </cell>
        </row>
        <row r="971">
          <cell r="A971">
            <v>2190</v>
          </cell>
          <cell r="B971">
            <v>63</v>
          </cell>
          <cell r="C971" t="str">
            <v>NSW</v>
          </cell>
        </row>
        <row r="972">
          <cell r="A972">
            <v>2191</v>
          </cell>
          <cell r="B972">
            <v>63</v>
          </cell>
          <cell r="C972" t="str">
            <v>NSW</v>
          </cell>
        </row>
        <row r="973">
          <cell r="A973">
            <v>2192</v>
          </cell>
          <cell r="B973">
            <v>63</v>
          </cell>
          <cell r="C973" t="str">
            <v>NSW</v>
          </cell>
        </row>
        <row r="974">
          <cell r="A974">
            <v>2193</v>
          </cell>
          <cell r="B974">
            <v>63</v>
          </cell>
          <cell r="C974" t="str">
            <v>NSW</v>
          </cell>
        </row>
        <row r="975">
          <cell r="A975">
            <v>2194</v>
          </cell>
          <cell r="B975">
            <v>63</v>
          </cell>
          <cell r="C975" t="str">
            <v>NSW</v>
          </cell>
        </row>
        <row r="976">
          <cell r="A976">
            <v>2195</v>
          </cell>
          <cell r="B976">
            <v>63</v>
          </cell>
          <cell r="C976" t="str">
            <v>NSW</v>
          </cell>
        </row>
        <row r="977">
          <cell r="A977">
            <v>2196</v>
          </cell>
          <cell r="B977">
            <v>63</v>
          </cell>
          <cell r="C977" t="str">
            <v>NSW</v>
          </cell>
        </row>
        <row r="978">
          <cell r="A978">
            <v>2197</v>
          </cell>
          <cell r="B978">
            <v>63</v>
          </cell>
          <cell r="C978" t="str">
            <v>NSW</v>
          </cell>
        </row>
        <row r="979">
          <cell r="A979">
            <v>2198</v>
          </cell>
          <cell r="B979">
            <v>63</v>
          </cell>
          <cell r="C979" t="str">
            <v>NSW</v>
          </cell>
        </row>
        <row r="980">
          <cell r="A980">
            <v>2199</v>
          </cell>
          <cell r="B980">
            <v>63</v>
          </cell>
          <cell r="C980" t="str">
            <v>NSW</v>
          </cell>
        </row>
        <row r="981">
          <cell r="A981">
            <v>2200</v>
          </cell>
          <cell r="B981">
            <v>63</v>
          </cell>
          <cell r="C981" t="str">
            <v>NSW</v>
          </cell>
        </row>
        <row r="982">
          <cell r="A982">
            <v>2201</v>
          </cell>
          <cell r="B982">
            <v>63</v>
          </cell>
          <cell r="C982" t="str">
            <v>NSW</v>
          </cell>
        </row>
        <row r="983">
          <cell r="A983">
            <v>2202</v>
          </cell>
          <cell r="B983">
            <v>63</v>
          </cell>
          <cell r="C983" t="str">
            <v>NSW</v>
          </cell>
        </row>
        <row r="984">
          <cell r="A984">
            <v>2203</v>
          </cell>
          <cell r="B984">
            <v>63</v>
          </cell>
          <cell r="C984" t="str">
            <v>NSW</v>
          </cell>
        </row>
        <row r="985">
          <cell r="A985">
            <v>2204</v>
          </cell>
          <cell r="B985">
            <v>63</v>
          </cell>
          <cell r="C985" t="str">
            <v>NSW</v>
          </cell>
        </row>
        <row r="986">
          <cell r="A986">
            <v>2205</v>
          </cell>
          <cell r="B986">
            <v>63</v>
          </cell>
          <cell r="C986" t="str">
            <v>NSW</v>
          </cell>
        </row>
        <row r="987">
          <cell r="A987">
            <v>2206</v>
          </cell>
          <cell r="B987">
            <v>63</v>
          </cell>
          <cell r="C987" t="str">
            <v>NSW</v>
          </cell>
        </row>
        <row r="988">
          <cell r="A988">
            <v>2207</v>
          </cell>
          <cell r="B988">
            <v>63</v>
          </cell>
          <cell r="C988" t="str">
            <v>NSW</v>
          </cell>
        </row>
        <row r="989">
          <cell r="A989">
            <v>2208</v>
          </cell>
          <cell r="B989">
            <v>63</v>
          </cell>
          <cell r="C989" t="str">
            <v>NSW</v>
          </cell>
        </row>
        <row r="990">
          <cell r="A990">
            <v>2209</v>
          </cell>
          <cell r="B990">
            <v>63</v>
          </cell>
          <cell r="C990" t="str">
            <v>NSW</v>
          </cell>
        </row>
        <row r="991">
          <cell r="A991">
            <v>2210</v>
          </cell>
          <cell r="B991">
            <v>63</v>
          </cell>
          <cell r="C991" t="str">
            <v>NSW</v>
          </cell>
        </row>
        <row r="992">
          <cell r="A992">
            <v>2211</v>
          </cell>
          <cell r="B992">
            <v>63</v>
          </cell>
          <cell r="C992" t="str">
            <v>NSW</v>
          </cell>
        </row>
        <row r="993">
          <cell r="A993">
            <v>2212</v>
          </cell>
          <cell r="B993">
            <v>63</v>
          </cell>
          <cell r="C993" t="str">
            <v>NSW</v>
          </cell>
        </row>
        <row r="994">
          <cell r="A994">
            <v>2213</v>
          </cell>
          <cell r="B994">
            <v>63</v>
          </cell>
          <cell r="C994" t="str">
            <v>NSW</v>
          </cell>
        </row>
        <row r="995">
          <cell r="A995">
            <v>2214</v>
          </cell>
          <cell r="B995">
            <v>63</v>
          </cell>
          <cell r="C995" t="str">
            <v>NSW</v>
          </cell>
        </row>
        <row r="996">
          <cell r="A996">
            <v>2215</v>
          </cell>
          <cell r="B996">
            <v>63</v>
          </cell>
          <cell r="C996" t="str">
            <v>NSW</v>
          </cell>
        </row>
        <row r="997">
          <cell r="A997">
            <v>2216</v>
          </cell>
          <cell r="B997">
            <v>63</v>
          </cell>
          <cell r="C997" t="str">
            <v>NSW</v>
          </cell>
        </row>
        <row r="998">
          <cell r="A998">
            <v>2217</v>
          </cell>
          <cell r="B998">
            <v>63</v>
          </cell>
          <cell r="C998" t="str">
            <v>NSW</v>
          </cell>
        </row>
        <row r="999">
          <cell r="A999">
            <v>2218</v>
          </cell>
          <cell r="B999">
            <v>63</v>
          </cell>
          <cell r="C999" t="str">
            <v>NSW</v>
          </cell>
        </row>
        <row r="1000">
          <cell r="A1000">
            <v>2219</v>
          </cell>
          <cell r="B1000">
            <v>63</v>
          </cell>
          <cell r="C1000" t="str">
            <v>NSW</v>
          </cell>
        </row>
        <row r="1001">
          <cell r="A1001">
            <v>2220</v>
          </cell>
          <cell r="B1001">
            <v>63</v>
          </cell>
          <cell r="C1001" t="str">
            <v>NSW</v>
          </cell>
        </row>
        <row r="1002">
          <cell r="A1002">
            <v>2221</v>
          </cell>
          <cell r="B1002">
            <v>63</v>
          </cell>
          <cell r="C1002" t="str">
            <v>NSW</v>
          </cell>
        </row>
        <row r="1003">
          <cell r="A1003">
            <v>2222</v>
          </cell>
          <cell r="B1003">
            <v>63</v>
          </cell>
          <cell r="C1003" t="str">
            <v>NSW</v>
          </cell>
        </row>
        <row r="1004">
          <cell r="A1004">
            <v>2223</v>
          </cell>
          <cell r="B1004">
            <v>63</v>
          </cell>
          <cell r="C1004" t="str">
            <v>NSW</v>
          </cell>
        </row>
        <row r="1005">
          <cell r="A1005">
            <v>2224</v>
          </cell>
          <cell r="B1005">
            <v>63</v>
          </cell>
          <cell r="C1005" t="str">
            <v>NSW</v>
          </cell>
        </row>
        <row r="1006">
          <cell r="A1006">
            <v>2225</v>
          </cell>
          <cell r="B1006">
            <v>63</v>
          </cell>
          <cell r="C1006" t="str">
            <v>NSW</v>
          </cell>
        </row>
        <row r="1007">
          <cell r="A1007">
            <v>2226</v>
          </cell>
          <cell r="B1007">
            <v>63</v>
          </cell>
          <cell r="C1007" t="str">
            <v>NSW</v>
          </cell>
        </row>
        <row r="1008">
          <cell r="A1008">
            <v>2227</v>
          </cell>
          <cell r="B1008">
            <v>63</v>
          </cell>
          <cell r="C1008" t="str">
            <v>NSW</v>
          </cell>
        </row>
        <row r="1009">
          <cell r="A1009">
            <v>2228</v>
          </cell>
          <cell r="B1009">
            <v>63</v>
          </cell>
          <cell r="C1009" t="str">
            <v>NSW</v>
          </cell>
        </row>
        <row r="1010">
          <cell r="A1010">
            <v>2229</v>
          </cell>
          <cell r="B1010">
            <v>63</v>
          </cell>
          <cell r="C1010" t="str">
            <v>NSW</v>
          </cell>
        </row>
        <row r="1011">
          <cell r="A1011">
            <v>2230</v>
          </cell>
          <cell r="B1011">
            <v>63</v>
          </cell>
          <cell r="C1011" t="str">
            <v>NSW</v>
          </cell>
        </row>
        <row r="1012">
          <cell r="A1012">
            <v>2231</v>
          </cell>
          <cell r="B1012">
            <v>63</v>
          </cell>
          <cell r="C1012" t="str">
            <v>NSW</v>
          </cell>
        </row>
        <row r="1013">
          <cell r="A1013">
            <v>2232</v>
          </cell>
          <cell r="B1013">
            <v>63</v>
          </cell>
          <cell r="C1013" t="str">
            <v>NSW</v>
          </cell>
        </row>
        <row r="1014">
          <cell r="A1014">
            <v>2233</v>
          </cell>
          <cell r="B1014">
            <v>63</v>
          </cell>
          <cell r="C1014" t="str">
            <v>NSW</v>
          </cell>
        </row>
        <row r="1015">
          <cell r="A1015">
            <v>2234</v>
          </cell>
          <cell r="B1015">
            <v>63</v>
          </cell>
          <cell r="C1015" t="str">
            <v>NSW</v>
          </cell>
        </row>
        <row r="1016">
          <cell r="A1016">
            <v>2250</v>
          </cell>
          <cell r="B1016">
            <v>61</v>
          </cell>
          <cell r="C1016" t="str">
            <v>NSW</v>
          </cell>
        </row>
        <row r="1017">
          <cell r="A1017">
            <v>2251</v>
          </cell>
          <cell r="B1017">
            <v>61</v>
          </cell>
          <cell r="C1017" t="str">
            <v>NSW</v>
          </cell>
        </row>
        <row r="1018">
          <cell r="A1018">
            <v>2252</v>
          </cell>
          <cell r="B1018">
            <v>61</v>
          </cell>
          <cell r="C1018" t="str">
            <v>NSW</v>
          </cell>
        </row>
        <row r="1019">
          <cell r="A1019">
            <v>2256</v>
          </cell>
          <cell r="B1019">
            <v>61</v>
          </cell>
          <cell r="C1019" t="str">
            <v>NSW</v>
          </cell>
        </row>
        <row r="1020">
          <cell r="A1020">
            <v>2257</v>
          </cell>
          <cell r="B1020">
            <v>61</v>
          </cell>
          <cell r="C1020" t="str">
            <v>NSW</v>
          </cell>
        </row>
        <row r="1021">
          <cell r="A1021">
            <v>2258</v>
          </cell>
          <cell r="B1021">
            <v>61</v>
          </cell>
          <cell r="C1021" t="str">
            <v>NSW</v>
          </cell>
        </row>
        <row r="1022">
          <cell r="A1022">
            <v>2259</v>
          </cell>
          <cell r="B1022">
            <v>61</v>
          </cell>
          <cell r="C1022" t="str">
            <v>NSW</v>
          </cell>
        </row>
        <row r="1023">
          <cell r="A1023">
            <v>2260</v>
          </cell>
          <cell r="B1023">
            <v>61</v>
          </cell>
          <cell r="C1023" t="str">
            <v>NSW</v>
          </cell>
        </row>
        <row r="1024">
          <cell r="A1024">
            <v>2261</v>
          </cell>
          <cell r="B1024">
            <v>61</v>
          </cell>
          <cell r="C1024" t="str">
            <v>NSW</v>
          </cell>
        </row>
        <row r="1025">
          <cell r="A1025">
            <v>2262</v>
          </cell>
          <cell r="B1025">
            <v>61</v>
          </cell>
          <cell r="C1025" t="str">
            <v>NSW</v>
          </cell>
        </row>
        <row r="1026">
          <cell r="A1026">
            <v>2263</v>
          </cell>
          <cell r="B1026">
            <v>61</v>
          </cell>
          <cell r="C1026" t="str">
            <v>NSW</v>
          </cell>
        </row>
        <row r="1027">
          <cell r="A1027">
            <v>2264</v>
          </cell>
          <cell r="B1027">
            <v>61</v>
          </cell>
          <cell r="C1027" t="str">
            <v>NSW</v>
          </cell>
        </row>
        <row r="1028">
          <cell r="A1028">
            <v>2265</v>
          </cell>
          <cell r="B1028">
            <v>61</v>
          </cell>
          <cell r="C1028" t="str">
            <v>NSW</v>
          </cell>
        </row>
        <row r="1029">
          <cell r="A1029">
            <v>2267</v>
          </cell>
          <cell r="B1029">
            <v>61</v>
          </cell>
          <cell r="C1029" t="str">
            <v>NSW</v>
          </cell>
        </row>
        <row r="1030">
          <cell r="A1030">
            <v>2278</v>
          </cell>
          <cell r="B1030">
            <v>61</v>
          </cell>
          <cell r="C1030" t="str">
            <v>NSW</v>
          </cell>
        </row>
        <row r="1031">
          <cell r="A1031">
            <v>2280</v>
          </cell>
          <cell r="B1031">
            <v>61</v>
          </cell>
          <cell r="C1031" t="str">
            <v>NSW</v>
          </cell>
        </row>
        <row r="1032">
          <cell r="A1032">
            <v>2281</v>
          </cell>
          <cell r="B1032">
            <v>61</v>
          </cell>
          <cell r="C1032" t="str">
            <v>NSW</v>
          </cell>
        </row>
        <row r="1033">
          <cell r="A1033">
            <v>2282</v>
          </cell>
          <cell r="B1033">
            <v>61</v>
          </cell>
          <cell r="C1033" t="str">
            <v>NSW</v>
          </cell>
        </row>
        <row r="1034">
          <cell r="A1034">
            <v>2283</v>
          </cell>
          <cell r="B1034">
            <v>61</v>
          </cell>
          <cell r="C1034" t="str">
            <v>NSW</v>
          </cell>
        </row>
        <row r="1035">
          <cell r="A1035">
            <v>2284</v>
          </cell>
          <cell r="B1035">
            <v>61</v>
          </cell>
          <cell r="C1035" t="str">
            <v>NSW</v>
          </cell>
        </row>
        <row r="1036">
          <cell r="A1036">
            <v>2285</v>
          </cell>
          <cell r="B1036">
            <v>61</v>
          </cell>
          <cell r="C1036" t="str">
            <v>NSW</v>
          </cell>
        </row>
        <row r="1037">
          <cell r="A1037">
            <v>2286</v>
          </cell>
          <cell r="B1037">
            <v>61</v>
          </cell>
          <cell r="C1037" t="str">
            <v>NSW</v>
          </cell>
        </row>
        <row r="1038">
          <cell r="A1038">
            <v>2287</v>
          </cell>
          <cell r="B1038">
            <v>61</v>
          </cell>
          <cell r="C1038" t="str">
            <v>NSW</v>
          </cell>
        </row>
        <row r="1039">
          <cell r="A1039">
            <v>2289</v>
          </cell>
          <cell r="B1039">
            <v>61</v>
          </cell>
          <cell r="C1039" t="str">
            <v>NSW</v>
          </cell>
        </row>
        <row r="1040">
          <cell r="A1040">
            <v>2290</v>
          </cell>
          <cell r="B1040">
            <v>61</v>
          </cell>
          <cell r="C1040" t="str">
            <v>NSW</v>
          </cell>
        </row>
        <row r="1041">
          <cell r="A1041">
            <v>2291</v>
          </cell>
          <cell r="B1041">
            <v>61</v>
          </cell>
          <cell r="C1041" t="str">
            <v>NSW</v>
          </cell>
        </row>
        <row r="1042">
          <cell r="A1042">
            <v>2292</v>
          </cell>
          <cell r="B1042">
            <v>61</v>
          </cell>
          <cell r="C1042" t="str">
            <v>NSW</v>
          </cell>
        </row>
        <row r="1043">
          <cell r="A1043">
            <v>2293</v>
          </cell>
          <cell r="B1043">
            <v>61</v>
          </cell>
          <cell r="C1043" t="str">
            <v>NSW</v>
          </cell>
        </row>
        <row r="1044">
          <cell r="A1044">
            <v>2294</v>
          </cell>
          <cell r="B1044">
            <v>61</v>
          </cell>
          <cell r="C1044" t="str">
            <v>NSW</v>
          </cell>
        </row>
        <row r="1045">
          <cell r="A1045">
            <v>2295</v>
          </cell>
          <cell r="B1045">
            <v>61</v>
          </cell>
          <cell r="C1045" t="str">
            <v>NSW</v>
          </cell>
        </row>
        <row r="1046">
          <cell r="A1046">
            <v>2296</v>
          </cell>
          <cell r="B1046">
            <v>61</v>
          </cell>
          <cell r="C1046" t="str">
            <v>NSW</v>
          </cell>
        </row>
        <row r="1047">
          <cell r="A1047">
            <v>2297</v>
          </cell>
          <cell r="B1047">
            <v>61</v>
          </cell>
          <cell r="C1047" t="str">
            <v>NSW</v>
          </cell>
        </row>
        <row r="1048">
          <cell r="A1048">
            <v>2298</v>
          </cell>
          <cell r="B1048">
            <v>61</v>
          </cell>
          <cell r="C1048" t="str">
            <v>NSW</v>
          </cell>
        </row>
        <row r="1049">
          <cell r="A1049">
            <v>2299</v>
          </cell>
          <cell r="B1049">
            <v>61</v>
          </cell>
          <cell r="C1049" t="str">
            <v>NSW</v>
          </cell>
        </row>
        <row r="1050">
          <cell r="A1050">
            <v>2300</v>
          </cell>
          <cell r="B1050">
            <v>61</v>
          </cell>
          <cell r="C1050" t="str">
            <v>NSW</v>
          </cell>
        </row>
        <row r="1051">
          <cell r="A1051">
            <v>2302</v>
          </cell>
          <cell r="B1051">
            <v>61</v>
          </cell>
          <cell r="C1051" t="str">
            <v>NSW</v>
          </cell>
        </row>
        <row r="1052">
          <cell r="A1052">
            <v>2303</v>
          </cell>
          <cell r="B1052">
            <v>61</v>
          </cell>
          <cell r="C1052" t="str">
            <v>NSW</v>
          </cell>
        </row>
        <row r="1053">
          <cell r="A1053">
            <v>2304</v>
          </cell>
          <cell r="B1053">
            <v>61</v>
          </cell>
          <cell r="C1053" t="str">
            <v>NSW</v>
          </cell>
        </row>
        <row r="1054">
          <cell r="A1054">
            <v>2305</v>
          </cell>
          <cell r="B1054">
            <v>61</v>
          </cell>
          <cell r="C1054" t="str">
            <v>NSW</v>
          </cell>
        </row>
        <row r="1055">
          <cell r="A1055">
            <v>2306</v>
          </cell>
          <cell r="B1055">
            <v>61</v>
          </cell>
          <cell r="C1055" t="str">
            <v>NSW</v>
          </cell>
        </row>
        <row r="1056">
          <cell r="A1056">
            <v>2307</v>
          </cell>
          <cell r="B1056">
            <v>61</v>
          </cell>
          <cell r="C1056" t="str">
            <v>NSW</v>
          </cell>
        </row>
        <row r="1057">
          <cell r="A1057">
            <v>2308</v>
          </cell>
          <cell r="B1057">
            <v>61</v>
          </cell>
          <cell r="C1057" t="str">
            <v>NSW</v>
          </cell>
        </row>
        <row r="1058">
          <cell r="A1058">
            <v>2309</v>
          </cell>
          <cell r="B1058">
            <v>61</v>
          </cell>
          <cell r="C1058" t="str">
            <v>NSW</v>
          </cell>
        </row>
        <row r="1059">
          <cell r="A1059">
            <v>2310</v>
          </cell>
          <cell r="B1059">
            <v>61</v>
          </cell>
          <cell r="C1059" t="str">
            <v>NSW</v>
          </cell>
        </row>
        <row r="1060">
          <cell r="A1060">
            <v>2311</v>
          </cell>
          <cell r="B1060">
            <v>61</v>
          </cell>
          <cell r="C1060" t="str">
            <v>NSW</v>
          </cell>
        </row>
        <row r="1061">
          <cell r="A1061">
            <v>2312</v>
          </cell>
          <cell r="B1061">
            <v>61</v>
          </cell>
          <cell r="C1061" t="str">
            <v>NSW</v>
          </cell>
        </row>
        <row r="1062">
          <cell r="A1062">
            <v>2314</v>
          </cell>
          <cell r="B1062">
            <v>61</v>
          </cell>
          <cell r="C1062" t="str">
            <v>NSW</v>
          </cell>
        </row>
        <row r="1063">
          <cell r="A1063">
            <v>2315</v>
          </cell>
          <cell r="B1063">
            <v>61</v>
          </cell>
          <cell r="C1063" t="str">
            <v>NSW</v>
          </cell>
        </row>
        <row r="1064">
          <cell r="A1064">
            <v>2316</v>
          </cell>
          <cell r="B1064">
            <v>61</v>
          </cell>
          <cell r="C1064" t="str">
            <v>NSW</v>
          </cell>
        </row>
        <row r="1065">
          <cell r="A1065">
            <v>2317</v>
          </cell>
          <cell r="B1065">
            <v>61</v>
          </cell>
          <cell r="C1065" t="str">
            <v>NSW</v>
          </cell>
        </row>
        <row r="1066">
          <cell r="A1066">
            <v>2318</v>
          </cell>
          <cell r="B1066">
            <v>61</v>
          </cell>
          <cell r="C1066" t="str">
            <v>NSW</v>
          </cell>
        </row>
        <row r="1067">
          <cell r="A1067">
            <v>2319</v>
          </cell>
          <cell r="B1067">
            <v>61</v>
          </cell>
          <cell r="C1067" t="str">
            <v>NSW</v>
          </cell>
        </row>
        <row r="1068">
          <cell r="A1068">
            <v>2320</v>
          </cell>
          <cell r="B1068">
            <v>61</v>
          </cell>
          <cell r="C1068" t="str">
            <v>NSW</v>
          </cell>
        </row>
        <row r="1069">
          <cell r="A1069">
            <v>2321</v>
          </cell>
          <cell r="B1069">
            <v>61</v>
          </cell>
          <cell r="C1069" t="str">
            <v>NSW</v>
          </cell>
        </row>
        <row r="1070">
          <cell r="A1070">
            <v>2322</v>
          </cell>
          <cell r="B1070">
            <v>61</v>
          </cell>
          <cell r="C1070" t="str">
            <v>NSW</v>
          </cell>
        </row>
        <row r="1071">
          <cell r="A1071">
            <v>2323</v>
          </cell>
          <cell r="B1071">
            <v>61</v>
          </cell>
          <cell r="C1071" t="str">
            <v>NSW</v>
          </cell>
        </row>
        <row r="1072">
          <cell r="A1072">
            <v>2324</v>
          </cell>
          <cell r="B1072">
            <v>61</v>
          </cell>
          <cell r="C1072" t="str">
            <v>NSW</v>
          </cell>
        </row>
        <row r="1073">
          <cell r="A1073">
            <v>2325</v>
          </cell>
          <cell r="B1073">
            <v>61</v>
          </cell>
          <cell r="C1073" t="str">
            <v>NSW</v>
          </cell>
        </row>
        <row r="1074">
          <cell r="A1074">
            <v>2326</v>
          </cell>
          <cell r="B1074">
            <v>61</v>
          </cell>
          <cell r="C1074" t="str">
            <v>NSW</v>
          </cell>
        </row>
        <row r="1075">
          <cell r="A1075">
            <v>2327</v>
          </cell>
          <cell r="B1075">
            <v>61</v>
          </cell>
          <cell r="C1075" t="str">
            <v>NSW</v>
          </cell>
        </row>
        <row r="1076">
          <cell r="A1076">
            <v>2328</v>
          </cell>
          <cell r="B1076">
            <v>61</v>
          </cell>
          <cell r="C1076" t="str">
            <v>NSW</v>
          </cell>
        </row>
        <row r="1077">
          <cell r="A1077">
            <v>2329</v>
          </cell>
          <cell r="B1077">
            <v>61</v>
          </cell>
          <cell r="C1077" t="str">
            <v>NSW</v>
          </cell>
        </row>
        <row r="1078">
          <cell r="A1078">
            <v>2330</v>
          </cell>
          <cell r="B1078">
            <v>61</v>
          </cell>
          <cell r="C1078" t="str">
            <v>NSW</v>
          </cell>
        </row>
        <row r="1079">
          <cell r="A1079">
            <v>2331</v>
          </cell>
          <cell r="B1079">
            <v>61</v>
          </cell>
          <cell r="C1079" t="str">
            <v>NSW</v>
          </cell>
        </row>
        <row r="1080">
          <cell r="A1080">
            <v>2333</v>
          </cell>
          <cell r="B1080">
            <v>61</v>
          </cell>
          <cell r="C1080" t="str">
            <v>NSW</v>
          </cell>
        </row>
        <row r="1081">
          <cell r="A1081">
            <v>2334</v>
          </cell>
          <cell r="B1081">
            <v>61</v>
          </cell>
          <cell r="C1081" t="str">
            <v>NSW</v>
          </cell>
        </row>
        <row r="1082">
          <cell r="A1082">
            <v>2335</v>
          </cell>
          <cell r="B1082">
            <v>61</v>
          </cell>
          <cell r="C1082" t="str">
            <v>NSW</v>
          </cell>
        </row>
        <row r="1083">
          <cell r="A1083">
            <v>2336</v>
          </cell>
          <cell r="B1083">
            <v>61</v>
          </cell>
          <cell r="C1083" t="str">
            <v>NSW</v>
          </cell>
        </row>
        <row r="1084">
          <cell r="A1084">
            <v>2337</v>
          </cell>
          <cell r="B1084">
            <v>61</v>
          </cell>
          <cell r="C1084" t="str">
            <v>NSW</v>
          </cell>
        </row>
        <row r="1085">
          <cell r="A1085">
            <v>2338</v>
          </cell>
          <cell r="B1085">
            <v>61</v>
          </cell>
          <cell r="C1085" t="str">
            <v>NSW</v>
          </cell>
        </row>
        <row r="1086">
          <cell r="A1086">
            <v>2339</v>
          </cell>
          <cell r="B1086">
            <v>61</v>
          </cell>
          <cell r="C1086" t="str">
            <v>NSW</v>
          </cell>
        </row>
        <row r="1087">
          <cell r="A1087">
            <v>2340</v>
          </cell>
          <cell r="B1087">
            <v>55</v>
          </cell>
          <cell r="C1087" t="str">
            <v>NSW</v>
          </cell>
        </row>
        <row r="1088">
          <cell r="A1088">
            <v>2341</v>
          </cell>
          <cell r="B1088">
            <v>55</v>
          </cell>
          <cell r="C1088" t="str">
            <v>NSW</v>
          </cell>
        </row>
        <row r="1089">
          <cell r="A1089">
            <v>2342</v>
          </cell>
          <cell r="B1089">
            <v>55</v>
          </cell>
          <cell r="C1089" t="str">
            <v>NSW</v>
          </cell>
        </row>
        <row r="1090">
          <cell r="A1090">
            <v>2343</v>
          </cell>
          <cell r="B1090">
            <v>55</v>
          </cell>
          <cell r="C1090" t="str">
            <v>NSW</v>
          </cell>
        </row>
        <row r="1091">
          <cell r="A1091">
            <v>2344</v>
          </cell>
          <cell r="B1091">
            <v>55</v>
          </cell>
          <cell r="C1091" t="str">
            <v>NSW</v>
          </cell>
        </row>
        <row r="1092">
          <cell r="A1092">
            <v>2345</v>
          </cell>
          <cell r="B1092">
            <v>55</v>
          </cell>
          <cell r="C1092" t="str">
            <v>NSW</v>
          </cell>
        </row>
        <row r="1093">
          <cell r="A1093">
            <v>2346</v>
          </cell>
          <cell r="B1093">
            <v>55</v>
          </cell>
          <cell r="C1093" t="str">
            <v>NSW</v>
          </cell>
        </row>
        <row r="1094">
          <cell r="A1094">
            <v>2347</v>
          </cell>
          <cell r="B1094">
            <v>55</v>
          </cell>
          <cell r="C1094" t="str">
            <v>NSW</v>
          </cell>
        </row>
        <row r="1095">
          <cell r="A1095">
            <v>2348</v>
          </cell>
          <cell r="B1095">
            <v>55</v>
          </cell>
          <cell r="C1095" t="str">
            <v>NSW</v>
          </cell>
        </row>
        <row r="1096">
          <cell r="A1096">
            <v>2350</v>
          </cell>
          <cell r="B1096">
            <v>59</v>
          </cell>
          <cell r="C1096" t="str">
            <v>NSW</v>
          </cell>
        </row>
        <row r="1097">
          <cell r="A1097">
            <v>2351</v>
          </cell>
          <cell r="B1097">
            <v>59</v>
          </cell>
          <cell r="C1097" t="str">
            <v>NSW</v>
          </cell>
        </row>
        <row r="1098">
          <cell r="A1098">
            <v>2352</v>
          </cell>
          <cell r="B1098">
            <v>55</v>
          </cell>
          <cell r="C1098" t="str">
            <v>NSW</v>
          </cell>
        </row>
        <row r="1099">
          <cell r="A1099">
            <v>2353</v>
          </cell>
          <cell r="B1099">
            <v>55</v>
          </cell>
          <cell r="C1099" t="str">
            <v>NSW</v>
          </cell>
        </row>
        <row r="1100">
          <cell r="A1100">
            <v>2354</v>
          </cell>
          <cell r="B1100">
            <v>59</v>
          </cell>
          <cell r="C1100" t="str">
            <v>NSW</v>
          </cell>
        </row>
        <row r="1101">
          <cell r="A1101">
            <v>2355</v>
          </cell>
          <cell r="B1101">
            <v>55</v>
          </cell>
          <cell r="C1101" t="str">
            <v>NSW</v>
          </cell>
        </row>
        <row r="1102">
          <cell r="A1102">
            <v>2356</v>
          </cell>
          <cell r="B1102">
            <v>56</v>
          </cell>
          <cell r="C1102" t="str">
            <v>NSW</v>
          </cell>
        </row>
        <row r="1103">
          <cell r="A1103">
            <v>2357</v>
          </cell>
          <cell r="B1103">
            <v>56</v>
          </cell>
          <cell r="C1103" t="str">
            <v>NSW</v>
          </cell>
        </row>
        <row r="1104">
          <cell r="A1104">
            <v>2358</v>
          </cell>
          <cell r="B1104">
            <v>59</v>
          </cell>
          <cell r="C1104" t="str">
            <v>NSW</v>
          </cell>
        </row>
        <row r="1105">
          <cell r="A1105">
            <v>2359</v>
          </cell>
          <cell r="B1105">
            <v>59</v>
          </cell>
          <cell r="C1105" t="str">
            <v>NSW</v>
          </cell>
        </row>
        <row r="1106">
          <cell r="A1106">
            <v>2360</v>
          </cell>
          <cell r="B1106">
            <v>59</v>
          </cell>
          <cell r="C1106" t="str">
            <v>NSW</v>
          </cell>
        </row>
        <row r="1107">
          <cell r="A1107">
            <v>2361</v>
          </cell>
          <cell r="B1107">
            <v>55</v>
          </cell>
          <cell r="C1107" t="str">
            <v>NSW</v>
          </cell>
        </row>
        <row r="1108">
          <cell r="A1108">
            <v>2365</v>
          </cell>
          <cell r="B1108">
            <v>59</v>
          </cell>
          <cell r="C1108" t="str">
            <v>NSW</v>
          </cell>
        </row>
        <row r="1109">
          <cell r="A1109">
            <v>2369</v>
          </cell>
          <cell r="B1109">
            <v>59</v>
          </cell>
          <cell r="C1109" t="str">
            <v>NSW</v>
          </cell>
        </row>
        <row r="1110">
          <cell r="A1110">
            <v>2370</v>
          </cell>
          <cell r="B1110">
            <v>59</v>
          </cell>
          <cell r="C1110" t="str">
            <v>NSW</v>
          </cell>
        </row>
        <row r="1111">
          <cell r="A1111">
            <v>2371</v>
          </cell>
          <cell r="B1111">
            <v>59</v>
          </cell>
          <cell r="C1111" t="str">
            <v>NSW</v>
          </cell>
        </row>
        <row r="1112">
          <cell r="A1112">
            <v>2372</v>
          </cell>
          <cell r="B1112">
            <v>59</v>
          </cell>
          <cell r="C1112" t="str">
            <v>NSW</v>
          </cell>
        </row>
        <row r="1113">
          <cell r="A1113">
            <v>2379</v>
          </cell>
          <cell r="B1113">
            <v>55</v>
          </cell>
          <cell r="C1113" t="str">
            <v>NSW</v>
          </cell>
        </row>
        <row r="1114">
          <cell r="A1114">
            <v>2380</v>
          </cell>
          <cell r="B1114">
            <v>55</v>
          </cell>
          <cell r="C1114" t="str">
            <v>NSW</v>
          </cell>
        </row>
        <row r="1115">
          <cell r="A1115">
            <v>2381</v>
          </cell>
          <cell r="B1115">
            <v>55</v>
          </cell>
          <cell r="C1115" t="str">
            <v>NSW</v>
          </cell>
        </row>
        <row r="1116">
          <cell r="A1116">
            <v>2382</v>
          </cell>
          <cell r="B1116">
            <v>55</v>
          </cell>
          <cell r="C1116" t="str">
            <v>NSW</v>
          </cell>
        </row>
        <row r="1117">
          <cell r="A1117">
            <v>2386</v>
          </cell>
          <cell r="B1117">
            <v>55</v>
          </cell>
          <cell r="C1117" t="str">
            <v>NSW</v>
          </cell>
        </row>
        <row r="1118">
          <cell r="A1118">
            <v>2387</v>
          </cell>
          <cell r="B1118">
            <v>55</v>
          </cell>
          <cell r="C1118" t="str">
            <v>NSW</v>
          </cell>
        </row>
        <row r="1119">
          <cell r="A1119">
            <v>2388</v>
          </cell>
          <cell r="B1119">
            <v>55</v>
          </cell>
          <cell r="C1119" t="str">
            <v>NSW</v>
          </cell>
        </row>
        <row r="1120">
          <cell r="A1120">
            <v>2390</v>
          </cell>
          <cell r="B1120">
            <v>55</v>
          </cell>
          <cell r="C1120" t="str">
            <v>NSW</v>
          </cell>
        </row>
        <row r="1121">
          <cell r="A1121">
            <v>2395</v>
          </cell>
          <cell r="B1121">
            <v>56</v>
          </cell>
          <cell r="C1121" t="str">
            <v>NSW</v>
          </cell>
        </row>
        <row r="1122">
          <cell r="A1122">
            <v>2396</v>
          </cell>
          <cell r="B1122">
            <v>55</v>
          </cell>
          <cell r="C1122" t="str">
            <v>NSW</v>
          </cell>
        </row>
        <row r="1123">
          <cell r="A1123">
            <v>2397</v>
          </cell>
          <cell r="B1123">
            <v>55</v>
          </cell>
          <cell r="C1123" t="str">
            <v>NSW</v>
          </cell>
        </row>
        <row r="1124">
          <cell r="A1124">
            <v>2398</v>
          </cell>
          <cell r="B1124">
            <v>55</v>
          </cell>
          <cell r="C1124" t="str">
            <v>NSW</v>
          </cell>
        </row>
        <row r="1125">
          <cell r="A1125">
            <v>2399</v>
          </cell>
          <cell r="B1125">
            <v>55</v>
          </cell>
          <cell r="C1125" t="str">
            <v>NSW</v>
          </cell>
        </row>
        <row r="1126">
          <cell r="A1126">
            <v>2400</v>
          </cell>
          <cell r="B1126">
            <v>55</v>
          </cell>
          <cell r="C1126" t="str">
            <v>NSW</v>
          </cell>
        </row>
        <row r="1127">
          <cell r="A1127">
            <v>2401</v>
          </cell>
          <cell r="B1127">
            <v>55</v>
          </cell>
          <cell r="C1127" t="str">
            <v>NSW</v>
          </cell>
        </row>
        <row r="1128">
          <cell r="A1128">
            <v>2402</v>
          </cell>
          <cell r="B1128">
            <v>55</v>
          </cell>
          <cell r="C1128" t="str">
            <v>NSW</v>
          </cell>
        </row>
        <row r="1129">
          <cell r="A1129">
            <v>2403</v>
          </cell>
          <cell r="B1129">
            <v>55</v>
          </cell>
          <cell r="C1129" t="str">
            <v>NSW</v>
          </cell>
        </row>
        <row r="1130">
          <cell r="A1130">
            <v>2404</v>
          </cell>
          <cell r="B1130">
            <v>55</v>
          </cell>
          <cell r="C1130" t="str">
            <v>NSW</v>
          </cell>
        </row>
        <row r="1131">
          <cell r="A1131">
            <v>2405</v>
          </cell>
          <cell r="B1131">
            <v>55</v>
          </cell>
          <cell r="C1131" t="str">
            <v>NSW</v>
          </cell>
        </row>
        <row r="1132">
          <cell r="A1132">
            <v>2406</v>
          </cell>
          <cell r="B1132">
            <v>55</v>
          </cell>
          <cell r="C1132" t="str">
            <v>NSW</v>
          </cell>
        </row>
        <row r="1133">
          <cell r="A1133">
            <v>2408</v>
          </cell>
          <cell r="B1133">
            <v>55</v>
          </cell>
          <cell r="C1133" t="str">
            <v>NSW</v>
          </cell>
        </row>
        <row r="1134">
          <cell r="A1134">
            <v>2409</v>
          </cell>
          <cell r="B1134">
            <v>55</v>
          </cell>
          <cell r="C1134" t="str">
            <v>NSW</v>
          </cell>
        </row>
        <row r="1135">
          <cell r="A1135">
            <v>2410</v>
          </cell>
          <cell r="B1135">
            <v>55</v>
          </cell>
          <cell r="C1135" t="str">
            <v>NSW</v>
          </cell>
        </row>
        <row r="1136">
          <cell r="A1136">
            <v>2411</v>
          </cell>
          <cell r="B1136">
            <v>55</v>
          </cell>
          <cell r="C1136" t="str">
            <v>NSW</v>
          </cell>
        </row>
        <row r="1137">
          <cell r="A1137">
            <v>2415</v>
          </cell>
          <cell r="B1137">
            <v>61</v>
          </cell>
          <cell r="C1137" t="str">
            <v>NSW</v>
          </cell>
        </row>
        <row r="1138">
          <cell r="A1138">
            <v>2420</v>
          </cell>
          <cell r="B1138">
            <v>61</v>
          </cell>
          <cell r="C1138" t="str">
            <v>NSW</v>
          </cell>
        </row>
        <row r="1139">
          <cell r="A1139">
            <v>2421</v>
          </cell>
          <cell r="B1139">
            <v>61</v>
          </cell>
          <cell r="C1139" t="str">
            <v>NSW</v>
          </cell>
        </row>
        <row r="1140">
          <cell r="A1140">
            <v>2422</v>
          </cell>
          <cell r="B1140">
            <v>60</v>
          </cell>
          <cell r="C1140" t="str">
            <v>NSW</v>
          </cell>
        </row>
        <row r="1141">
          <cell r="A1141">
            <v>2423</v>
          </cell>
          <cell r="B1141">
            <v>60</v>
          </cell>
          <cell r="C1141" t="str">
            <v>NSW</v>
          </cell>
        </row>
        <row r="1142">
          <cell r="A1142">
            <v>2424</v>
          </cell>
          <cell r="B1142">
            <v>60</v>
          </cell>
          <cell r="C1142" t="str">
            <v>NSW</v>
          </cell>
        </row>
        <row r="1143">
          <cell r="A1143">
            <v>2425</v>
          </cell>
          <cell r="B1143">
            <v>61</v>
          </cell>
          <cell r="C1143" t="str">
            <v>NSW</v>
          </cell>
        </row>
        <row r="1144">
          <cell r="A1144">
            <v>2426</v>
          </cell>
          <cell r="B1144">
            <v>60</v>
          </cell>
          <cell r="C1144" t="str">
            <v>NSW</v>
          </cell>
        </row>
        <row r="1145">
          <cell r="A1145">
            <v>2427</v>
          </cell>
          <cell r="B1145">
            <v>60</v>
          </cell>
          <cell r="C1145" t="str">
            <v>NSW</v>
          </cell>
        </row>
        <row r="1146">
          <cell r="A1146">
            <v>2428</v>
          </cell>
          <cell r="B1146">
            <v>60</v>
          </cell>
          <cell r="C1146" t="str">
            <v>NSW</v>
          </cell>
        </row>
        <row r="1147">
          <cell r="A1147">
            <v>2429</v>
          </cell>
          <cell r="B1147">
            <v>60</v>
          </cell>
          <cell r="C1147" t="str">
            <v>NSW</v>
          </cell>
        </row>
        <row r="1148">
          <cell r="A1148">
            <v>2430</v>
          </cell>
          <cell r="B1148">
            <v>60</v>
          </cell>
          <cell r="C1148" t="str">
            <v>NSW</v>
          </cell>
        </row>
        <row r="1149">
          <cell r="A1149">
            <v>2431</v>
          </cell>
          <cell r="B1149">
            <v>60</v>
          </cell>
          <cell r="C1149" t="str">
            <v>NSW</v>
          </cell>
        </row>
        <row r="1150">
          <cell r="A1150">
            <v>2439</v>
          </cell>
          <cell r="B1150">
            <v>60</v>
          </cell>
          <cell r="C1150" t="str">
            <v>NSW</v>
          </cell>
        </row>
        <row r="1151">
          <cell r="A1151">
            <v>2440</v>
          </cell>
          <cell r="B1151">
            <v>60</v>
          </cell>
          <cell r="C1151" t="str">
            <v>NSW</v>
          </cell>
        </row>
        <row r="1152">
          <cell r="A1152">
            <v>2441</v>
          </cell>
          <cell r="B1152">
            <v>60</v>
          </cell>
          <cell r="C1152" t="str">
            <v>NSW</v>
          </cell>
        </row>
        <row r="1153">
          <cell r="A1153">
            <v>2442</v>
          </cell>
          <cell r="B1153">
            <v>60</v>
          </cell>
          <cell r="C1153" t="str">
            <v>NSW</v>
          </cell>
        </row>
        <row r="1154">
          <cell r="A1154">
            <v>2443</v>
          </cell>
          <cell r="B1154">
            <v>60</v>
          </cell>
          <cell r="C1154" t="str">
            <v>NSW</v>
          </cell>
        </row>
        <row r="1155">
          <cell r="A1155">
            <v>2444</v>
          </cell>
          <cell r="B1155">
            <v>60</v>
          </cell>
          <cell r="C1155" t="str">
            <v>NSW</v>
          </cell>
        </row>
        <row r="1156">
          <cell r="A1156">
            <v>2445</v>
          </cell>
          <cell r="B1156">
            <v>60</v>
          </cell>
          <cell r="C1156" t="str">
            <v>NSW</v>
          </cell>
        </row>
        <row r="1157">
          <cell r="A1157">
            <v>2446</v>
          </cell>
          <cell r="B1157">
            <v>60</v>
          </cell>
          <cell r="C1157" t="str">
            <v>NSW</v>
          </cell>
        </row>
        <row r="1158">
          <cell r="A1158">
            <v>2447</v>
          </cell>
          <cell r="B1158">
            <v>60</v>
          </cell>
          <cell r="C1158" t="str">
            <v>NSW</v>
          </cell>
        </row>
        <row r="1159">
          <cell r="A1159">
            <v>2448</v>
          </cell>
          <cell r="B1159">
            <v>60</v>
          </cell>
          <cell r="C1159" t="str">
            <v>NSW</v>
          </cell>
        </row>
        <row r="1160">
          <cell r="A1160">
            <v>2449</v>
          </cell>
          <cell r="B1160">
            <v>60</v>
          </cell>
          <cell r="C1160" t="str">
            <v>NSW</v>
          </cell>
        </row>
        <row r="1161">
          <cell r="A1161">
            <v>2450</v>
          </cell>
          <cell r="B1161">
            <v>60</v>
          </cell>
          <cell r="C1161" t="str">
            <v>NSW</v>
          </cell>
        </row>
        <row r="1162">
          <cell r="A1162">
            <v>2452</v>
          </cell>
          <cell r="B1162">
            <v>60</v>
          </cell>
          <cell r="C1162" t="str">
            <v>NSW</v>
          </cell>
        </row>
        <row r="1163">
          <cell r="A1163">
            <v>2453</v>
          </cell>
          <cell r="B1163">
            <v>60</v>
          </cell>
          <cell r="C1163" t="str">
            <v>NSW</v>
          </cell>
        </row>
        <row r="1164">
          <cell r="A1164">
            <v>2454</v>
          </cell>
          <cell r="B1164">
            <v>60</v>
          </cell>
          <cell r="C1164" t="str">
            <v>NSW</v>
          </cell>
        </row>
        <row r="1165">
          <cell r="A1165">
            <v>2455</v>
          </cell>
          <cell r="B1165">
            <v>60</v>
          </cell>
          <cell r="C1165" t="str">
            <v>NSW</v>
          </cell>
        </row>
        <row r="1166">
          <cell r="A1166">
            <v>2456</v>
          </cell>
          <cell r="B1166">
            <v>60</v>
          </cell>
          <cell r="C1166" t="str">
            <v>NSW</v>
          </cell>
        </row>
        <row r="1167">
          <cell r="A1167">
            <v>2460</v>
          </cell>
          <cell r="B1167">
            <v>58</v>
          </cell>
          <cell r="C1167" t="str">
            <v>NSW</v>
          </cell>
        </row>
        <row r="1168">
          <cell r="A1168">
            <v>2462</v>
          </cell>
          <cell r="B1168">
            <v>58</v>
          </cell>
          <cell r="C1168" t="str">
            <v>NSW</v>
          </cell>
        </row>
        <row r="1169">
          <cell r="A1169">
            <v>2463</v>
          </cell>
          <cell r="B1169">
            <v>58</v>
          </cell>
          <cell r="C1169" t="str">
            <v>NSW</v>
          </cell>
        </row>
        <row r="1170">
          <cell r="A1170">
            <v>2464</v>
          </cell>
          <cell r="B1170">
            <v>58</v>
          </cell>
          <cell r="C1170" t="str">
            <v>NSW</v>
          </cell>
        </row>
        <row r="1171">
          <cell r="A1171">
            <v>2465</v>
          </cell>
          <cell r="B1171">
            <v>58</v>
          </cell>
          <cell r="C1171" t="str">
            <v>NSW</v>
          </cell>
        </row>
        <row r="1172">
          <cell r="A1172">
            <v>2466</v>
          </cell>
          <cell r="B1172">
            <v>58</v>
          </cell>
          <cell r="C1172" t="str">
            <v>NSW</v>
          </cell>
        </row>
        <row r="1173">
          <cell r="A1173">
            <v>2468</v>
          </cell>
          <cell r="B1173">
            <v>58</v>
          </cell>
          <cell r="C1173" t="str">
            <v>NSW</v>
          </cell>
        </row>
        <row r="1174">
          <cell r="A1174">
            <v>2469</v>
          </cell>
          <cell r="B1174">
            <v>58</v>
          </cell>
          <cell r="C1174" t="str">
            <v>NSW</v>
          </cell>
        </row>
        <row r="1175">
          <cell r="A1175">
            <v>2470</v>
          </cell>
          <cell r="B1175">
            <v>58</v>
          </cell>
          <cell r="C1175" t="str">
            <v>NSW</v>
          </cell>
        </row>
        <row r="1176">
          <cell r="A1176">
            <v>2471</v>
          </cell>
          <cell r="B1176">
            <v>58</v>
          </cell>
          <cell r="C1176" t="str">
            <v>NSW</v>
          </cell>
        </row>
        <row r="1177">
          <cell r="A1177">
            <v>2472</v>
          </cell>
          <cell r="B1177">
            <v>58</v>
          </cell>
          <cell r="C1177" t="str">
            <v>NSW</v>
          </cell>
        </row>
        <row r="1178">
          <cell r="A1178">
            <v>2473</v>
          </cell>
          <cell r="B1178">
            <v>58</v>
          </cell>
          <cell r="C1178" t="str">
            <v>NSW</v>
          </cell>
        </row>
        <row r="1179">
          <cell r="A1179">
            <v>2474</v>
          </cell>
          <cell r="B1179">
            <v>58</v>
          </cell>
          <cell r="C1179" t="str">
            <v>NSW</v>
          </cell>
        </row>
        <row r="1180">
          <cell r="A1180">
            <v>2475</v>
          </cell>
          <cell r="B1180">
            <v>59</v>
          </cell>
          <cell r="C1180" t="str">
            <v>NSW</v>
          </cell>
        </row>
        <row r="1181">
          <cell r="A1181">
            <v>2476</v>
          </cell>
          <cell r="B1181">
            <v>59</v>
          </cell>
          <cell r="C1181" t="str">
            <v>NSW</v>
          </cell>
        </row>
        <row r="1182">
          <cell r="A1182">
            <v>2477</v>
          </cell>
          <cell r="B1182">
            <v>58</v>
          </cell>
          <cell r="C1182" t="str">
            <v>NSW</v>
          </cell>
        </row>
        <row r="1183">
          <cell r="A1183">
            <v>2478</v>
          </cell>
          <cell r="B1183">
            <v>58</v>
          </cell>
          <cell r="C1183" t="str">
            <v>NSW</v>
          </cell>
        </row>
        <row r="1184">
          <cell r="A1184">
            <v>2479</v>
          </cell>
          <cell r="B1184">
            <v>58</v>
          </cell>
          <cell r="C1184" t="str">
            <v>NSW</v>
          </cell>
        </row>
        <row r="1185">
          <cell r="A1185">
            <v>2480</v>
          </cell>
          <cell r="B1185">
            <v>58</v>
          </cell>
          <cell r="C1185" t="str">
            <v>NSW</v>
          </cell>
        </row>
        <row r="1186">
          <cell r="A1186">
            <v>2481</v>
          </cell>
          <cell r="B1186">
            <v>58</v>
          </cell>
          <cell r="C1186" t="str">
            <v>NSW</v>
          </cell>
        </row>
        <row r="1187">
          <cell r="A1187">
            <v>2482</v>
          </cell>
          <cell r="B1187">
            <v>58</v>
          </cell>
          <cell r="C1187" t="str">
            <v>NSW</v>
          </cell>
        </row>
        <row r="1188">
          <cell r="A1188">
            <v>2483</v>
          </cell>
          <cell r="B1188">
            <v>58</v>
          </cell>
          <cell r="C1188" t="str">
            <v>NSW</v>
          </cell>
        </row>
        <row r="1189">
          <cell r="A1189">
            <v>2484</v>
          </cell>
          <cell r="B1189">
            <v>58</v>
          </cell>
          <cell r="C1189" t="str">
            <v>NSW</v>
          </cell>
        </row>
        <row r="1190">
          <cell r="A1190">
            <v>2485</v>
          </cell>
          <cell r="B1190">
            <v>58</v>
          </cell>
          <cell r="C1190" t="str">
            <v>NSW</v>
          </cell>
        </row>
        <row r="1191">
          <cell r="A1191">
            <v>2486</v>
          </cell>
          <cell r="B1191">
            <v>58</v>
          </cell>
          <cell r="C1191" t="str">
            <v>NSW</v>
          </cell>
        </row>
        <row r="1192">
          <cell r="A1192">
            <v>2487</v>
          </cell>
          <cell r="B1192">
            <v>58</v>
          </cell>
          <cell r="C1192" t="str">
            <v>NSW</v>
          </cell>
        </row>
        <row r="1193">
          <cell r="A1193">
            <v>2488</v>
          </cell>
          <cell r="B1193">
            <v>58</v>
          </cell>
          <cell r="C1193" t="str">
            <v>NSW</v>
          </cell>
        </row>
        <row r="1194">
          <cell r="A1194">
            <v>2489</v>
          </cell>
          <cell r="B1194">
            <v>58</v>
          </cell>
          <cell r="C1194" t="str">
            <v>NSW</v>
          </cell>
        </row>
        <row r="1195">
          <cell r="A1195">
            <v>2490</v>
          </cell>
          <cell r="B1195">
            <v>58</v>
          </cell>
          <cell r="C1195" t="str">
            <v>NSW</v>
          </cell>
        </row>
        <row r="1196">
          <cell r="A1196">
            <v>2500</v>
          </cell>
          <cell r="B1196">
            <v>65</v>
          </cell>
          <cell r="C1196" t="str">
            <v>NSW</v>
          </cell>
        </row>
        <row r="1197">
          <cell r="A1197">
            <v>2502</v>
          </cell>
          <cell r="B1197">
            <v>65</v>
          </cell>
          <cell r="C1197" t="str">
            <v>NSW</v>
          </cell>
        </row>
        <row r="1198">
          <cell r="A1198">
            <v>2505</v>
          </cell>
          <cell r="B1198">
            <v>65</v>
          </cell>
          <cell r="C1198" t="str">
            <v>NSW</v>
          </cell>
        </row>
        <row r="1199">
          <cell r="A1199">
            <v>2506</v>
          </cell>
          <cell r="B1199">
            <v>65</v>
          </cell>
          <cell r="C1199" t="str">
            <v>NSW</v>
          </cell>
        </row>
        <row r="1200">
          <cell r="A1200">
            <v>2508</v>
          </cell>
          <cell r="B1200">
            <v>65</v>
          </cell>
          <cell r="C1200" t="str">
            <v>NSW</v>
          </cell>
        </row>
        <row r="1201">
          <cell r="A1201">
            <v>2515</v>
          </cell>
          <cell r="B1201">
            <v>65</v>
          </cell>
          <cell r="C1201" t="str">
            <v>NSW</v>
          </cell>
        </row>
        <row r="1202">
          <cell r="A1202">
            <v>2516</v>
          </cell>
          <cell r="B1202">
            <v>65</v>
          </cell>
          <cell r="C1202" t="str">
            <v>NSW</v>
          </cell>
        </row>
        <row r="1203">
          <cell r="A1203">
            <v>2517</v>
          </cell>
          <cell r="B1203">
            <v>65</v>
          </cell>
          <cell r="C1203" t="str">
            <v>NSW</v>
          </cell>
        </row>
        <row r="1204">
          <cell r="A1204">
            <v>2518</v>
          </cell>
          <cell r="B1204">
            <v>65</v>
          </cell>
          <cell r="C1204" t="str">
            <v>NSW</v>
          </cell>
        </row>
        <row r="1205">
          <cell r="A1205">
            <v>2519</v>
          </cell>
          <cell r="B1205">
            <v>65</v>
          </cell>
          <cell r="C1205" t="str">
            <v>NSW</v>
          </cell>
        </row>
        <row r="1206">
          <cell r="A1206">
            <v>2520</v>
          </cell>
          <cell r="B1206">
            <v>65</v>
          </cell>
          <cell r="C1206" t="str">
            <v>NSW</v>
          </cell>
        </row>
        <row r="1207">
          <cell r="A1207">
            <v>2521</v>
          </cell>
          <cell r="B1207">
            <v>65</v>
          </cell>
          <cell r="C1207" t="str">
            <v>NSW</v>
          </cell>
        </row>
        <row r="1208">
          <cell r="A1208">
            <v>2522</v>
          </cell>
          <cell r="B1208">
            <v>65</v>
          </cell>
          <cell r="C1208" t="str">
            <v>NSW</v>
          </cell>
        </row>
        <row r="1209">
          <cell r="A1209">
            <v>2525</v>
          </cell>
          <cell r="B1209">
            <v>65</v>
          </cell>
          <cell r="C1209" t="str">
            <v>NSW</v>
          </cell>
        </row>
        <row r="1210">
          <cell r="A1210">
            <v>2526</v>
          </cell>
          <cell r="B1210">
            <v>65</v>
          </cell>
          <cell r="C1210" t="str">
            <v>NSW</v>
          </cell>
        </row>
        <row r="1211">
          <cell r="A1211">
            <v>2527</v>
          </cell>
          <cell r="B1211">
            <v>65</v>
          </cell>
          <cell r="C1211" t="str">
            <v>NSW</v>
          </cell>
        </row>
        <row r="1212">
          <cell r="A1212">
            <v>2528</v>
          </cell>
          <cell r="B1212">
            <v>65</v>
          </cell>
          <cell r="C1212" t="str">
            <v>NSW</v>
          </cell>
        </row>
        <row r="1213">
          <cell r="A1213">
            <v>2529</v>
          </cell>
          <cell r="B1213">
            <v>65</v>
          </cell>
          <cell r="C1213" t="str">
            <v>NSW</v>
          </cell>
        </row>
        <row r="1214">
          <cell r="A1214">
            <v>2530</v>
          </cell>
          <cell r="B1214">
            <v>65</v>
          </cell>
          <cell r="C1214" t="str">
            <v>NSW</v>
          </cell>
        </row>
        <row r="1215">
          <cell r="A1215">
            <v>2533</v>
          </cell>
          <cell r="B1215">
            <v>65</v>
          </cell>
          <cell r="C1215" t="str">
            <v>NSW</v>
          </cell>
        </row>
        <row r="1216">
          <cell r="A1216">
            <v>2534</v>
          </cell>
          <cell r="B1216">
            <v>65</v>
          </cell>
          <cell r="C1216" t="str">
            <v>NSW</v>
          </cell>
        </row>
        <row r="1217">
          <cell r="A1217">
            <v>2535</v>
          </cell>
          <cell r="B1217">
            <v>65</v>
          </cell>
          <cell r="C1217" t="str">
            <v>NSW</v>
          </cell>
        </row>
        <row r="1218">
          <cell r="A1218">
            <v>2536</v>
          </cell>
          <cell r="B1218">
            <v>65</v>
          </cell>
          <cell r="C1218" t="str">
            <v>NSW</v>
          </cell>
        </row>
        <row r="1219">
          <cell r="A1219">
            <v>2537</v>
          </cell>
          <cell r="B1219">
            <v>65</v>
          </cell>
          <cell r="C1219" t="str">
            <v>NSW</v>
          </cell>
        </row>
        <row r="1220">
          <cell r="A1220">
            <v>2538</v>
          </cell>
          <cell r="B1220">
            <v>65</v>
          </cell>
          <cell r="C1220" t="str">
            <v>NSW</v>
          </cell>
        </row>
        <row r="1221">
          <cell r="A1221">
            <v>2539</v>
          </cell>
          <cell r="B1221">
            <v>65</v>
          </cell>
          <cell r="C1221" t="str">
            <v>NSW</v>
          </cell>
        </row>
        <row r="1222">
          <cell r="A1222">
            <v>2540</v>
          </cell>
          <cell r="B1222">
            <v>65</v>
          </cell>
          <cell r="C1222" t="str">
            <v>NSW</v>
          </cell>
        </row>
        <row r="1223">
          <cell r="A1223">
            <v>2541</v>
          </cell>
          <cell r="B1223">
            <v>65</v>
          </cell>
          <cell r="C1223" t="str">
            <v>NSW</v>
          </cell>
        </row>
        <row r="1224">
          <cell r="A1224">
            <v>2545</v>
          </cell>
          <cell r="B1224">
            <v>65</v>
          </cell>
          <cell r="C1224" t="str">
            <v>NSW</v>
          </cell>
        </row>
        <row r="1225">
          <cell r="A1225">
            <v>2546</v>
          </cell>
          <cell r="B1225">
            <v>65</v>
          </cell>
          <cell r="C1225" t="str">
            <v>NSW</v>
          </cell>
        </row>
        <row r="1226">
          <cell r="A1226">
            <v>2548</v>
          </cell>
          <cell r="B1226">
            <v>65</v>
          </cell>
          <cell r="C1226" t="str">
            <v>NSW</v>
          </cell>
        </row>
        <row r="1227">
          <cell r="A1227">
            <v>2549</v>
          </cell>
          <cell r="B1227">
            <v>65</v>
          </cell>
          <cell r="C1227" t="str">
            <v>NSW</v>
          </cell>
        </row>
        <row r="1228">
          <cell r="A1228">
            <v>2550</v>
          </cell>
          <cell r="B1228">
            <v>65</v>
          </cell>
          <cell r="C1228" t="str">
            <v>NSW</v>
          </cell>
        </row>
        <row r="1229">
          <cell r="A1229">
            <v>2551</v>
          </cell>
          <cell r="B1229">
            <v>65</v>
          </cell>
          <cell r="C1229" t="str">
            <v>NSW</v>
          </cell>
        </row>
        <row r="1230">
          <cell r="A1230">
            <v>2558</v>
          </cell>
          <cell r="B1230">
            <v>63</v>
          </cell>
          <cell r="C1230" t="str">
            <v>NSW</v>
          </cell>
        </row>
        <row r="1231">
          <cell r="A1231">
            <v>2559</v>
          </cell>
          <cell r="B1231">
            <v>63</v>
          </cell>
          <cell r="C1231" t="str">
            <v>NSW</v>
          </cell>
        </row>
        <row r="1232">
          <cell r="A1232">
            <v>2560</v>
          </cell>
          <cell r="B1232">
            <v>63</v>
          </cell>
          <cell r="C1232" t="str">
            <v>NSW</v>
          </cell>
        </row>
        <row r="1233">
          <cell r="A1233">
            <v>2563</v>
          </cell>
          <cell r="B1233">
            <v>63</v>
          </cell>
          <cell r="C1233" t="str">
            <v>NSW</v>
          </cell>
        </row>
        <row r="1234">
          <cell r="A1234">
            <v>2564</v>
          </cell>
          <cell r="B1234">
            <v>63</v>
          </cell>
          <cell r="C1234" t="str">
            <v>NSW</v>
          </cell>
        </row>
        <row r="1235">
          <cell r="A1235">
            <v>2565</v>
          </cell>
          <cell r="B1235">
            <v>63</v>
          </cell>
          <cell r="C1235" t="str">
            <v>NSW</v>
          </cell>
        </row>
        <row r="1236">
          <cell r="A1236">
            <v>2566</v>
          </cell>
          <cell r="B1236">
            <v>63</v>
          </cell>
          <cell r="C1236" t="str">
            <v>NSW</v>
          </cell>
        </row>
        <row r="1237">
          <cell r="A1237">
            <v>2567</v>
          </cell>
          <cell r="B1237">
            <v>63</v>
          </cell>
          <cell r="C1237" t="str">
            <v>NSW</v>
          </cell>
        </row>
        <row r="1238">
          <cell r="A1238">
            <v>2568</v>
          </cell>
          <cell r="B1238">
            <v>63</v>
          </cell>
          <cell r="C1238" t="str">
            <v>NSW</v>
          </cell>
        </row>
        <row r="1239">
          <cell r="A1239">
            <v>2569</v>
          </cell>
          <cell r="B1239">
            <v>63</v>
          </cell>
          <cell r="C1239" t="str">
            <v>NSW</v>
          </cell>
        </row>
        <row r="1240">
          <cell r="A1240">
            <v>2570</v>
          </cell>
          <cell r="B1240">
            <v>63</v>
          </cell>
          <cell r="C1240" t="str">
            <v>NSW</v>
          </cell>
        </row>
        <row r="1241">
          <cell r="A1241">
            <v>2571</v>
          </cell>
          <cell r="B1241">
            <v>63</v>
          </cell>
          <cell r="C1241" t="str">
            <v>NSW</v>
          </cell>
        </row>
        <row r="1242">
          <cell r="A1242">
            <v>2572</v>
          </cell>
          <cell r="B1242">
            <v>63</v>
          </cell>
          <cell r="C1242" t="str">
            <v>NSW</v>
          </cell>
        </row>
        <row r="1243">
          <cell r="A1243">
            <v>2573</v>
          </cell>
          <cell r="B1243">
            <v>63</v>
          </cell>
          <cell r="C1243" t="str">
            <v>NSW</v>
          </cell>
        </row>
        <row r="1244">
          <cell r="A1244">
            <v>2574</v>
          </cell>
          <cell r="B1244">
            <v>63</v>
          </cell>
          <cell r="C1244" t="str">
            <v>NSW</v>
          </cell>
        </row>
        <row r="1245">
          <cell r="A1245">
            <v>2575</v>
          </cell>
          <cell r="B1245">
            <v>65</v>
          </cell>
          <cell r="C1245" t="str">
            <v>NSW</v>
          </cell>
        </row>
        <row r="1246">
          <cell r="A1246">
            <v>2576</v>
          </cell>
          <cell r="B1246">
            <v>65</v>
          </cell>
          <cell r="C1246" t="str">
            <v>NSW</v>
          </cell>
        </row>
        <row r="1247">
          <cell r="A1247">
            <v>2577</v>
          </cell>
          <cell r="B1247">
            <v>65</v>
          </cell>
          <cell r="C1247" t="str">
            <v>NSW</v>
          </cell>
        </row>
        <row r="1248">
          <cell r="A1248">
            <v>2578</v>
          </cell>
          <cell r="B1248">
            <v>65</v>
          </cell>
          <cell r="C1248" t="str">
            <v>NSW</v>
          </cell>
        </row>
        <row r="1249">
          <cell r="A1249">
            <v>2579</v>
          </cell>
          <cell r="B1249">
            <v>65</v>
          </cell>
          <cell r="C1249" t="str">
            <v>NSW</v>
          </cell>
        </row>
        <row r="1250">
          <cell r="A1250">
            <v>2580</v>
          </cell>
          <cell r="B1250">
            <v>64</v>
          </cell>
          <cell r="C1250" t="str">
            <v>NSW</v>
          </cell>
        </row>
        <row r="1251">
          <cell r="A1251">
            <v>2581</v>
          </cell>
          <cell r="B1251">
            <v>64</v>
          </cell>
          <cell r="C1251" t="str">
            <v>NSW</v>
          </cell>
        </row>
        <row r="1252">
          <cell r="A1252">
            <v>2582</v>
          </cell>
          <cell r="B1252">
            <v>64</v>
          </cell>
          <cell r="C1252" t="str">
            <v>NSW</v>
          </cell>
        </row>
        <row r="1253">
          <cell r="A1253">
            <v>2583</v>
          </cell>
          <cell r="B1253">
            <v>64</v>
          </cell>
          <cell r="C1253" t="str">
            <v>NSW</v>
          </cell>
        </row>
        <row r="1254">
          <cell r="A1254">
            <v>2584</v>
          </cell>
          <cell r="B1254">
            <v>57</v>
          </cell>
          <cell r="C1254" t="str">
            <v>NSW</v>
          </cell>
        </row>
        <row r="1255">
          <cell r="A1255">
            <v>2585</v>
          </cell>
          <cell r="B1255">
            <v>57</v>
          </cell>
          <cell r="C1255" t="str">
            <v>NSW</v>
          </cell>
        </row>
        <row r="1256">
          <cell r="A1256">
            <v>2586</v>
          </cell>
          <cell r="B1256">
            <v>57</v>
          </cell>
          <cell r="C1256" t="str">
            <v>NSW</v>
          </cell>
        </row>
        <row r="1257">
          <cell r="A1257">
            <v>2587</v>
          </cell>
          <cell r="B1257">
            <v>57</v>
          </cell>
          <cell r="C1257" t="str">
            <v>NSW</v>
          </cell>
        </row>
        <row r="1258">
          <cell r="A1258">
            <v>2588</v>
          </cell>
          <cell r="B1258">
            <v>57</v>
          </cell>
          <cell r="C1258" t="str">
            <v>NSW</v>
          </cell>
        </row>
        <row r="1259">
          <cell r="A1259">
            <v>2589</v>
          </cell>
          <cell r="B1259">
            <v>64</v>
          </cell>
          <cell r="C1259" t="str">
            <v>NSW</v>
          </cell>
        </row>
        <row r="1260">
          <cell r="A1260">
            <v>2590</v>
          </cell>
          <cell r="B1260">
            <v>57</v>
          </cell>
          <cell r="C1260" t="str">
            <v>NSW</v>
          </cell>
        </row>
        <row r="1261">
          <cell r="A1261">
            <v>2594</v>
          </cell>
          <cell r="B1261">
            <v>57</v>
          </cell>
          <cell r="C1261" t="str">
            <v>NSW</v>
          </cell>
        </row>
        <row r="1262">
          <cell r="A1262">
            <v>2600</v>
          </cell>
          <cell r="B1262">
            <v>64</v>
          </cell>
          <cell r="C1262" t="str">
            <v>NSW</v>
          </cell>
        </row>
        <row r="1263">
          <cell r="A1263">
            <v>2601</v>
          </cell>
          <cell r="B1263">
            <v>64</v>
          </cell>
          <cell r="C1263" t="str">
            <v>NSW</v>
          </cell>
        </row>
        <row r="1264">
          <cell r="A1264">
            <v>2602</v>
          </cell>
          <cell r="B1264">
            <v>64</v>
          </cell>
          <cell r="C1264" t="str">
            <v>NSW</v>
          </cell>
        </row>
        <row r="1265">
          <cell r="A1265">
            <v>2603</v>
          </cell>
          <cell r="B1265">
            <v>64</v>
          </cell>
          <cell r="C1265" t="str">
            <v>NSW</v>
          </cell>
        </row>
        <row r="1266">
          <cell r="A1266">
            <v>2604</v>
          </cell>
          <cell r="B1266">
            <v>64</v>
          </cell>
          <cell r="C1266" t="str">
            <v>NSW</v>
          </cell>
        </row>
        <row r="1267">
          <cell r="A1267">
            <v>2605</v>
          </cell>
          <cell r="B1267">
            <v>64</v>
          </cell>
          <cell r="C1267" t="str">
            <v>NSW</v>
          </cell>
        </row>
        <row r="1268">
          <cell r="A1268">
            <v>2606</v>
          </cell>
          <cell r="B1268">
            <v>64</v>
          </cell>
          <cell r="C1268" t="str">
            <v>NSW</v>
          </cell>
        </row>
        <row r="1269">
          <cell r="A1269">
            <v>2607</v>
          </cell>
          <cell r="B1269">
            <v>64</v>
          </cell>
          <cell r="C1269" t="str">
            <v>NSW</v>
          </cell>
        </row>
        <row r="1270">
          <cell r="A1270">
            <v>2608</v>
          </cell>
          <cell r="B1270">
            <v>64</v>
          </cell>
          <cell r="C1270" t="str">
            <v>NSW</v>
          </cell>
        </row>
        <row r="1271">
          <cell r="A1271">
            <v>2609</v>
          </cell>
          <cell r="B1271">
            <v>64</v>
          </cell>
          <cell r="C1271" t="str">
            <v>NSW</v>
          </cell>
        </row>
        <row r="1272">
          <cell r="A1272">
            <v>2610</v>
          </cell>
          <cell r="B1272">
            <v>64</v>
          </cell>
          <cell r="C1272" t="str">
            <v>NSW</v>
          </cell>
        </row>
        <row r="1273">
          <cell r="A1273">
            <v>2611</v>
          </cell>
          <cell r="B1273">
            <v>64</v>
          </cell>
          <cell r="C1273" t="str">
            <v>NSW</v>
          </cell>
        </row>
        <row r="1274">
          <cell r="A1274">
            <v>2612</v>
          </cell>
          <cell r="B1274">
            <v>64</v>
          </cell>
          <cell r="C1274" t="str">
            <v>NSW</v>
          </cell>
        </row>
        <row r="1275">
          <cell r="A1275">
            <v>2614</v>
          </cell>
          <cell r="B1275">
            <v>64</v>
          </cell>
          <cell r="C1275" t="str">
            <v>NSW</v>
          </cell>
        </row>
        <row r="1276">
          <cell r="A1276">
            <v>2615</v>
          </cell>
          <cell r="B1276">
            <v>64</v>
          </cell>
          <cell r="C1276" t="str">
            <v>NSW</v>
          </cell>
        </row>
        <row r="1277">
          <cell r="A1277">
            <v>2616</v>
          </cell>
          <cell r="B1277">
            <v>64</v>
          </cell>
          <cell r="C1277" t="str">
            <v>NSW</v>
          </cell>
        </row>
        <row r="1278">
          <cell r="A1278">
            <v>2617</v>
          </cell>
          <cell r="B1278">
            <v>64</v>
          </cell>
          <cell r="C1278" t="str">
            <v>NSW</v>
          </cell>
        </row>
        <row r="1279">
          <cell r="A1279">
            <v>2618</v>
          </cell>
          <cell r="B1279">
            <v>64</v>
          </cell>
          <cell r="C1279" t="str">
            <v>NSW</v>
          </cell>
        </row>
        <row r="1280">
          <cell r="A1280">
            <v>2619</v>
          </cell>
          <cell r="B1280">
            <v>64</v>
          </cell>
          <cell r="C1280" t="str">
            <v>NSW</v>
          </cell>
        </row>
        <row r="1281">
          <cell r="A1281">
            <v>2620</v>
          </cell>
          <cell r="B1281">
            <v>64</v>
          </cell>
          <cell r="C1281" t="str">
            <v>NSW</v>
          </cell>
        </row>
        <row r="1282">
          <cell r="A1282">
            <v>2621</v>
          </cell>
          <cell r="B1282">
            <v>64</v>
          </cell>
          <cell r="C1282" t="str">
            <v>NSW</v>
          </cell>
        </row>
        <row r="1283">
          <cell r="A1283">
            <v>2622</v>
          </cell>
          <cell r="B1283">
            <v>64</v>
          </cell>
          <cell r="C1283" t="str">
            <v>NSW</v>
          </cell>
        </row>
        <row r="1284">
          <cell r="A1284">
            <v>2623</v>
          </cell>
          <cell r="B1284">
            <v>64</v>
          </cell>
          <cell r="C1284" t="str">
            <v>NSW</v>
          </cell>
        </row>
        <row r="1285">
          <cell r="A1285">
            <v>2624</v>
          </cell>
          <cell r="B1285">
            <v>57</v>
          </cell>
          <cell r="C1285" t="str">
            <v>NSW</v>
          </cell>
        </row>
        <row r="1286">
          <cell r="A1286">
            <v>2625</v>
          </cell>
          <cell r="B1286">
            <v>57</v>
          </cell>
          <cell r="C1286" t="str">
            <v>NSW</v>
          </cell>
        </row>
        <row r="1287">
          <cell r="A1287">
            <v>2626</v>
          </cell>
          <cell r="B1287">
            <v>64</v>
          </cell>
          <cell r="C1287" t="str">
            <v>NSW</v>
          </cell>
        </row>
        <row r="1288">
          <cell r="A1288">
            <v>2627</v>
          </cell>
          <cell r="B1288">
            <v>64</v>
          </cell>
          <cell r="C1288" t="str">
            <v>NSW</v>
          </cell>
        </row>
        <row r="1289">
          <cell r="A1289">
            <v>2628</v>
          </cell>
          <cell r="B1289">
            <v>64</v>
          </cell>
          <cell r="C1289" t="str">
            <v>NSW</v>
          </cell>
        </row>
        <row r="1290">
          <cell r="A1290">
            <v>2630</v>
          </cell>
          <cell r="B1290">
            <v>64</v>
          </cell>
          <cell r="C1290" t="str">
            <v>NSW</v>
          </cell>
        </row>
        <row r="1291">
          <cell r="A1291">
            <v>2631</v>
          </cell>
          <cell r="B1291">
            <v>64</v>
          </cell>
          <cell r="C1291" t="str">
            <v>NSW</v>
          </cell>
        </row>
        <row r="1292">
          <cell r="A1292">
            <v>2632</v>
          </cell>
          <cell r="B1292">
            <v>64</v>
          </cell>
          <cell r="C1292" t="str">
            <v>NSW</v>
          </cell>
        </row>
        <row r="1293">
          <cell r="A1293">
            <v>2633</v>
          </cell>
          <cell r="B1293">
            <v>64</v>
          </cell>
          <cell r="C1293" t="str">
            <v>NSW</v>
          </cell>
        </row>
        <row r="1294">
          <cell r="A1294">
            <v>2640</v>
          </cell>
          <cell r="B1294">
            <v>57</v>
          </cell>
          <cell r="C1294" t="str">
            <v>NSW</v>
          </cell>
        </row>
        <row r="1295">
          <cell r="A1295">
            <v>2641</v>
          </cell>
          <cell r="B1295">
            <v>57</v>
          </cell>
          <cell r="C1295" t="str">
            <v>NSW</v>
          </cell>
        </row>
        <row r="1296">
          <cell r="A1296">
            <v>2642</v>
          </cell>
          <cell r="B1296">
            <v>57</v>
          </cell>
          <cell r="C1296" t="str">
            <v>NSW</v>
          </cell>
        </row>
        <row r="1297">
          <cell r="A1297">
            <v>2643</v>
          </cell>
          <cell r="B1297">
            <v>57</v>
          </cell>
          <cell r="C1297" t="str">
            <v>NSW</v>
          </cell>
        </row>
        <row r="1298">
          <cell r="A1298">
            <v>2644</v>
          </cell>
          <cell r="B1298">
            <v>57</v>
          </cell>
          <cell r="C1298" t="str">
            <v>NSW</v>
          </cell>
        </row>
        <row r="1299">
          <cell r="A1299">
            <v>2645</v>
          </cell>
          <cell r="B1299">
            <v>54</v>
          </cell>
          <cell r="C1299" t="str">
            <v>NSW</v>
          </cell>
        </row>
        <row r="1300">
          <cell r="A1300">
            <v>2646</v>
          </cell>
          <cell r="B1300">
            <v>54</v>
          </cell>
          <cell r="C1300" t="str">
            <v>NSW</v>
          </cell>
        </row>
        <row r="1301">
          <cell r="A1301">
            <v>2647</v>
          </cell>
          <cell r="B1301">
            <v>54</v>
          </cell>
          <cell r="C1301" t="str">
            <v>NSW</v>
          </cell>
        </row>
        <row r="1302">
          <cell r="A1302">
            <v>2648</v>
          </cell>
          <cell r="B1302">
            <v>53</v>
          </cell>
          <cell r="C1302" t="str">
            <v>NSW</v>
          </cell>
        </row>
        <row r="1303">
          <cell r="A1303">
            <v>2649</v>
          </cell>
          <cell r="B1303">
            <v>57</v>
          </cell>
          <cell r="C1303" t="str">
            <v>NSW</v>
          </cell>
        </row>
        <row r="1304">
          <cell r="A1304">
            <v>2650</v>
          </cell>
          <cell r="B1304">
            <v>57</v>
          </cell>
          <cell r="C1304" t="str">
            <v>NSW</v>
          </cell>
        </row>
        <row r="1305">
          <cell r="A1305">
            <v>2651</v>
          </cell>
          <cell r="B1305">
            <v>57</v>
          </cell>
          <cell r="C1305" t="str">
            <v>NSW</v>
          </cell>
        </row>
        <row r="1306">
          <cell r="A1306">
            <v>2652</v>
          </cell>
          <cell r="B1306">
            <v>54</v>
          </cell>
          <cell r="C1306" t="str">
            <v>NSW</v>
          </cell>
        </row>
        <row r="1307">
          <cell r="A1307">
            <v>2653</v>
          </cell>
          <cell r="B1307">
            <v>57</v>
          </cell>
          <cell r="C1307" t="str">
            <v>NSW</v>
          </cell>
        </row>
        <row r="1308">
          <cell r="A1308">
            <v>2655</v>
          </cell>
          <cell r="B1308">
            <v>54</v>
          </cell>
          <cell r="C1308" t="str">
            <v>NSW</v>
          </cell>
        </row>
        <row r="1309">
          <cell r="A1309">
            <v>2656</v>
          </cell>
          <cell r="B1309">
            <v>54</v>
          </cell>
          <cell r="C1309" t="str">
            <v>NSW</v>
          </cell>
        </row>
        <row r="1310">
          <cell r="A1310">
            <v>2658</v>
          </cell>
          <cell r="B1310">
            <v>54</v>
          </cell>
          <cell r="C1310" t="str">
            <v>NSW</v>
          </cell>
        </row>
        <row r="1311">
          <cell r="A1311">
            <v>2659</v>
          </cell>
          <cell r="B1311">
            <v>54</v>
          </cell>
          <cell r="C1311" t="str">
            <v>NSW</v>
          </cell>
        </row>
        <row r="1312">
          <cell r="A1312">
            <v>2660</v>
          </cell>
          <cell r="B1312">
            <v>54</v>
          </cell>
          <cell r="C1312" t="str">
            <v>NSW</v>
          </cell>
        </row>
        <row r="1313">
          <cell r="A1313">
            <v>2661</v>
          </cell>
          <cell r="B1313">
            <v>54</v>
          </cell>
          <cell r="C1313" t="str">
            <v>NSW</v>
          </cell>
        </row>
        <row r="1314">
          <cell r="A1314">
            <v>2663</v>
          </cell>
          <cell r="B1314">
            <v>54</v>
          </cell>
          <cell r="C1314" t="str">
            <v>NSW</v>
          </cell>
        </row>
        <row r="1315">
          <cell r="A1315">
            <v>2665</v>
          </cell>
          <cell r="B1315">
            <v>54</v>
          </cell>
          <cell r="C1315" t="str">
            <v>NSW</v>
          </cell>
        </row>
        <row r="1316">
          <cell r="A1316">
            <v>2666</v>
          </cell>
          <cell r="B1316">
            <v>57</v>
          </cell>
          <cell r="C1316" t="str">
            <v>NSW</v>
          </cell>
        </row>
        <row r="1317">
          <cell r="A1317">
            <v>2668</v>
          </cell>
          <cell r="B1317">
            <v>57</v>
          </cell>
          <cell r="C1317" t="str">
            <v>NSW</v>
          </cell>
        </row>
        <row r="1318">
          <cell r="A1318">
            <v>2669</v>
          </cell>
          <cell r="B1318">
            <v>56</v>
          </cell>
          <cell r="C1318" t="str">
            <v>NSW</v>
          </cell>
        </row>
        <row r="1319">
          <cell r="A1319">
            <v>2671</v>
          </cell>
          <cell r="B1319">
            <v>56</v>
          </cell>
          <cell r="C1319" t="str">
            <v>NSW</v>
          </cell>
        </row>
        <row r="1320">
          <cell r="A1320">
            <v>2672</v>
          </cell>
          <cell r="B1320">
            <v>54</v>
          </cell>
          <cell r="C1320" t="str">
            <v>NSW</v>
          </cell>
        </row>
        <row r="1321">
          <cell r="A1321">
            <v>2675</v>
          </cell>
          <cell r="B1321">
            <v>54</v>
          </cell>
          <cell r="C1321" t="str">
            <v>NSW</v>
          </cell>
        </row>
        <row r="1322">
          <cell r="A1322">
            <v>2678</v>
          </cell>
          <cell r="B1322">
            <v>54</v>
          </cell>
          <cell r="C1322" t="str">
            <v>NSW</v>
          </cell>
        </row>
        <row r="1323">
          <cell r="A1323">
            <v>2680</v>
          </cell>
          <cell r="B1323">
            <v>54</v>
          </cell>
          <cell r="C1323" t="str">
            <v>NSW</v>
          </cell>
        </row>
        <row r="1324">
          <cell r="A1324">
            <v>2681</v>
          </cell>
          <cell r="B1324">
            <v>54</v>
          </cell>
          <cell r="C1324" t="str">
            <v>NSW</v>
          </cell>
        </row>
        <row r="1325">
          <cell r="A1325">
            <v>2700</v>
          </cell>
          <cell r="B1325">
            <v>54</v>
          </cell>
          <cell r="C1325" t="str">
            <v>NSW</v>
          </cell>
        </row>
        <row r="1326">
          <cell r="A1326">
            <v>2701</v>
          </cell>
          <cell r="B1326">
            <v>54</v>
          </cell>
          <cell r="C1326" t="str">
            <v>NSW</v>
          </cell>
        </row>
        <row r="1327">
          <cell r="A1327">
            <v>2702</v>
          </cell>
          <cell r="B1327">
            <v>54</v>
          </cell>
          <cell r="C1327" t="str">
            <v>NSW</v>
          </cell>
        </row>
        <row r="1328">
          <cell r="A1328">
            <v>2703</v>
          </cell>
          <cell r="B1328">
            <v>54</v>
          </cell>
          <cell r="C1328" t="str">
            <v>NSW</v>
          </cell>
        </row>
        <row r="1329">
          <cell r="A1329">
            <v>2705</v>
          </cell>
          <cell r="B1329">
            <v>54</v>
          </cell>
          <cell r="C1329" t="str">
            <v>NSW</v>
          </cell>
        </row>
        <row r="1330">
          <cell r="A1330">
            <v>2706</v>
          </cell>
          <cell r="B1330">
            <v>54</v>
          </cell>
          <cell r="C1330" t="str">
            <v>NSW</v>
          </cell>
        </row>
        <row r="1331">
          <cell r="A1331">
            <v>2707</v>
          </cell>
          <cell r="B1331">
            <v>54</v>
          </cell>
          <cell r="C1331" t="str">
            <v>NSW</v>
          </cell>
        </row>
        <row r="1332">
          <cell r="A1332">
            <v>2708</v>
          </cell>
          <cell r="B1332">
            <v>54</v>
          </cell>
          <cell r="C1332" t="str">
            <v>NSW</v>
          </cell>
        </row>
        <row r="1333">
          <cell r="A1333">
            <v>2710</v>
          </cell>
          <cell r="B1333">
            <v>54</v>
          </cell>
          <cell r="C1333" t="str">
            <v>NSW</v>
          </cell>
        </row>
        <row r="1334">
          <cell r="A1334">
            <v>2711</v>
          </cell>
          <cell r="B1334">
            <v>54</v>
          </cell>
          <cell r="C1334" t="str">
            <v>NSW</v>
          </cell>
        </row>
        <row r="1335">
          <cell r="A1335">
            <v>2712</v>
          </cell>
          <cell r="B1335">
            <v>54</v>
          </cell>
          <cell r="C1335" t="str">
            <v>NSW</v>
          </cell>
        </row>
        <row r="1336">
          <cell r="A1336">
            <v>2713</v>
          </cell>
          <cell r="B1336">
            <v>54</v>
          </cell>
          <cell r="C1336" t="str">
            <v>NSW</v>
          </cell>
        </row>
        <row r="1337">
          <cell r="A1337">
            <v>2714</v>
          </cell>
          <cell r="B1337">
            <v>54</v>
          </cell>
          <cell r="C1337" t="str">
            <v>NSW</v>
          </cell>
        </row>
        <row r="1338">
          <cell r="A1338">
            <v>2715</v>
          </cell>
          <cell r="B1338">
            <v>54</v>
          </cell>
          <cell r="C1338" t="str">
            <v>NSW</v>
          </cell>
        </row>
        <row r="1339">
          <cell r="A1339">
            <v>2716</v>
          </cell>
          <cell r="B1339">
            <v>54</v>
          </cell>
          <cell r="C1339" t="str">
            <v>NSW</v>
          </cell>
        </row>
        <row r="1340">
          <cell r="A1340">
            <v>2717</v>
          </cell>
          <cell r="B1340">
            <v>53</v>
          </cell>
          <cell r="C1340" t="str">
            <v>NSW</v>
          </cell>
        </row>
        <row r="1341">
          <cell r="A1341">
            <v>2720</v>
          </cell>
          <cell r="B1341">
            <v>57</v>
          </cell>
          <cell r="C1341" t="str">
            <v>NSW</v>
          </cell>
        </row>
        <row r="1342">
          <cell r="A1342">
            <v>2721</v>
          </cell>
          <cell r="B1342">
            <v>57</v>
          </cell>
          <cell r="C1342" t="str">
            <v>NSW</v>
          </cell>
        </row>
        <row r="1343">
          <cell r="A1343">
            <v>2722</v>
          </cell>
          <cell r="B1343">
            <v>57</v>
          </cell>
          <cell r="C1343" t="str">
            <v>NSW</v>
          </cell>
        </row>
        <row r="1344">
          <cell r="A1344">
            <v>2725</v>
          </cell>
          <cell r="B1344">
            <v>57</v>
          </cell>
          <cell r="C1344" t="str">
            <v>NSW</v>
          </cell>
        </row>
        <row r="1345">
          <cell r="A1345">
            <v>2726</v>
          </cell>
          <cell r="B1345">
            <v>57</v>
          </cell>
          <cell r="C1345" t="str">
            <v>NSW</v>
          </cell>
        </row>
        <row r="1346">
          <cell r="A1346">
            <v>2727</v>
          </cell>
          <cell r="B1346">
            <v>57</v>
          </cell>
          <cell r="C1346" t="str">
            <v>NSW</v>
          </cell>
        </row>
        <row r="1347">
          <cell r="A1347">
            <v>2729</v>
          </cell>
          <cell r="B1347">
            <v>57</v>
          </cell>
          <cell r="C1347" t="str">
            <v>NSW</v>
          </cell>
        </row>
        <row r="1348">
          <cell r="A1348">
            <v>2730</v>
          </cell>
          <cell r="B1348">
            <v>57</v>
          </cell>
          <cell r="C1348" t="str">
            <v>NSW</v>
          </cell>
        </row>
        <row r="1349">
          <cell r="A1349">
            <v>2731</v>
          </cell>
          <cell r="B1349">
            <v>54</v>
          </cell>
          <cell r="C1349" t="str">
            <v>NSW</v>
          </cell>
        </row>
        <row r="1350">
          <cell r="A1350">
            <v>2732</v>
          </cell>
          <cell r="B1350">
            <v>54</v>
          </cell>
          <cell r="C1350" t="str">
            <v>NSW</v>
          </cell>
        </row>
        <row r="1351">
          <cell r="A1351">
            <v>2733</v>
          </cell>
          <cell r="B1351">
            <v>54</v>
          </cell>
          <cell r="C1351" t="str">
            <v>NSW</v>
          </cell>
        </row>
        <row r="1352">
          <cell r="A1352">
            <v>2734</v>
          </cell>
          <cell r="B1352">
            <v>54</v>
          </cell>
          <cell r="C1352" t="str">
            <v>NSW</v>
          </cell>
        </row>
        <row r="1353">
          <cell r="A1353">
            <v>2735</v>
          </cell>
          <cell r="B1353">
            <v>54</v>
          </cell>
          <cell r="C1353" t="str">
            <v>NSW</v>
          </cell>
        </row>
        <row r="1354">
          <cell r="A1354">
            <v>2736</v>
          </cell>
          <cell r="B1354">
            <v>54</v>
          </cell>
          <cell r="C1354" t="str">
            <v>NSW</v>
          </cell>
        </row>
        <row r="1355">
          <cell r="A1355">
            <v>2737</v>
          </cell>
          <cell r="B1355">
            <v>53</v>
          </cell>
          <cell r="C1355" t="str">
            <v>NSW</v>
          </cell>
        </row>
        <row r="1356">
          <cell r="A1356">
            <v>2738</v>
          </cell>
          <cell r="B1356">
            <v>53</v>
          </cell>
          <cell r="C1356" t="str">
            <v>NSW</v>
          </cell>
        </row>
        <row r="1357">
          <cell r="A1357">
            <v>2739</v>
          </cell>
          <cell r="B1357">
            <v>53</v>
          </cell>
          <cell r="C1357" t="str">
            <v>NSW</v>
          </cell>
        </row>
        <row r="1358">
          <cell r="A1358">
            <v>2740</v>
          </cell>
          <cell r="B1358">
            <v>63</v>
          </cell>
          <cell r="C1358" t="str">
            <v>NSW</v>
          </cell>
        </row>
        <row r="1359">
          <cell r="A1359">
            <v>2745</v>
          </cell>
          <cell r="B1359">
            <v>63</v>
          </cell>
          <cell r="C1359" t="str">
            <v>NSW</v>
          </cell>
        </row>
        <row r="1360">
          <cell r="A1360">
            <v>2746</v>
          </cell>
          <cell r="B1360">
            <v>63</v>
          </cell>
          <cell r="C1360" t="str">
            <v>NSW</v>
          </cell>
        </row>
        <row r="1361">
          <cell r="A1361">
            <v>2747</v>
          </cell>
          <cell r="B1361">
            <v>63</v>
          </cell>
          <cell r="C1361" t="str">
            <v>NSW</v>
          </cell>
        </row>
        <row r="1362">
          <cell r="A1362">
            <v>2748</v>
          </cell>
          <cell r="B1362">
            <v>63</v>
          </cell>
          <cell r="C1362" t="str">
            <v>NSW</v>
          </cell>
        </row>
        <row r="1363">
          <cell r="A1363">
            <v>2749</v>
          </cell>
          <cell r="B1363">
            <v>63</v>
          </cell>
          <cell r="C1363" t="str">
            <v>NSW</v>
          </cell>
        </row>
        <row r="1364">
          <cell r="A1364">
            <v>2750</v>
          </cell>
          <cell r="B1364">
            <v>63</v>
          </cell>
          <cell r="C1364" t="str">
            <v>NSW</v>
          </cell>
        </row>
        <row r="1365">
          <cell r="A1365">
            <v>2751</v>
          </cell>
          <cell r="B1365">
            <v>63</v>
          </cell>
          <cell r="C1365" t="str">
            <v>NSW</v>
          </cell>
        </row>
        <row r="1366">
          <cell r="A1366">
            <v>2752</v>
          </cell>
          <cell r="B1366">
            <v>63</v>
          </cell>
          <cell r="C1366" t="str">
            <v>NSW</v>
          </cell>
        </row>
        <row r="1367">
          <cell r="A1367">
            <v>2753</v>
          </cell>
          <cell r="B1367">
            <v>63</v>
          </cell>
          <cell r="C1367" t="str">
            <v>NSW</v>
          </cell>
        </row>
        <row r="1368">
          <cell r="A1368">
            <v>2754</v>
          </cell>
          <cell r="B1368">
            <v>63</v>
          </cell>
          <cell r="C1368" t="str">
            <v>NSW</v>
          </cell>
        </row>
        <row r="1369">
          <cell r="A1369">
            <v>2755</v>
          </cell>
          <cell r="B1369">
            <v>63</v>
          </cell>
          <cell r="C1369" t="str">
            <v>NSW</v>
          </cell>
        </row>
        <row r="1370">
          <cell r="A1370">
            <v>2756</v>
          </cell>
          <cell r="B1370">
            <v>63</v>
          </cell>
          <cell r="C1370" t="str">
            <v>NSW</v>
          </cell>
        </row>
        <row r="1371">
          <cell r="A1371">
            <v>2757</v>
          </cell>
          <cell r="B1371">
            <v>63</v>
          </cell>
          <cell r="C1371" t="str">
            <v>NSW</v>
          </cell>
        </row>
        <row r="1372">
          <cell r="A1372">
            <v>2758</v>
          </cell>
          <cell r="B1372">
            <v>63</v>
          </cell>
          <cell r="C1372" t="str">
            <v>NSW</v>
          </cell>
        </row>
        <row r="1373">
          <cell r="A1373">
            <v>2759</v>
          </cell>
          <cell r="B1373">
            <v>63</v>
          </cell>
          <cell r="C1373" t="str">
            <v>NSW</v>
          </cell>
        </row>
        <row r="1374">
          <cell r="A1374">
            <v>2760</v>
          </cell>
          <cell r="B1374">
            <v>63</v>
          </cell>
          <cell r="C1374" t="str">
            <v>NSW</v>
          </cell>
        </row>
        <row r="1375">
          <cell r="A1375">
            <v>2761</v>
          </cell>
          <cell r="B1375">
            <v>63</v>
          </cell>
          <cell r="C1375" t="str">
            <v>NSW</v>
          </cell>
        </row>
        <row r="1376">
          <cell r="A1376">
            <v>2762</v>
          </cell>
          <cell r="B1376">
            <v>63</v>
          </cell>
          <cell r="C1376" t="str">
            <v>NSW</v>
          </cell>
        </row>
        <row r="1377">
          <cell r="A1377">
            <v>2763</v>
          </cell>
          <cell r="B1377">
            <v>63</v>
          </cell>
          <cell r="C1377" t="str">
            <v>NSW</v>
          </cell>
        </row>
        <row r="1378">
          <cell r="A1378">
            <v>2764</v>
          </cell>
          <cell r="B1378">
            <v>63</v>
          </cell>
          <cell r="C1378" t="str">
            <v>NSW</v>
          </cell>
        </row>
        <row r="1379">
          <cell r="A1379">
            <v>2765</v>
          </cell>
          <cell r="B1379">
            <v>63</v>
          </cell>
          <cell r="C1379" t="str">
            <v>NSW</v>
          </cell>
        </row>
        <row r="1380">
          <cell r="A1380">
            <v>2766</v>
          </cell>
          <cell r="B1380">
            <v>63</v>
          </cell>
          <cell r="C1380" t="str">
            <v>NSW</v>
          </cell>
        </row>
        <row r="1381">
          <cell r="A1381">
            <v>2767</v>
          </cell>
          <cell r="B1381">
            <v>63</v>
          </cell>
          <cell r="C1381" t="str">
            <v>NSW</v>
          </cell>
        </row>
        <row r="1382">
          <cell r="A1382">
            <v>2768</v>
          </cell>
          <cell r="B1382">
            <v>63</v>
          </cell>
          <cell r="C1382" t="str">
            <v>NSW</v>
          </cell>
        </row>
        <row r="1383">
          <cell r="A1383">
            <v>2770</v>
          </cell>
          <cell r="B1383">
            <v>63</v>
          </cell>
          <cell r="C1383" t="str">
            <v>NSW</v>
          </cell>
        </row>
        <row r="1384">
          <cell r="A1384">
            <v>2773</v>
          </cell>
          <cell r="B1384">
            <v>63</v>
          </cell>
          <cell r="C1384" t="str">
            <v>NSW</v>
          </cell>
        </row>
        <row r="1385">
          <cell r="A1385">
            <v>2774</v>
          </cell>
          <cell r="B1385">
            <v>63</v>
          </cell>
          <cell r="C1385" t="str">
            <v>NSW</v>
          </cell>
        </row>
        <row r="1386">
          <cell r="A1386">
            <v>2775</v>
          </cell>
          <cell r="B1386">
            <v>63</v>
          </cell>
          <cell r="C1386" t="str">
            <v>NSW</v>
          </cell>
        </row>
        <row r="1387">
          <cell r="A1387">
            <v>2776</v>
          </cell>
          <cell r="B1387">
            <v>63</v>
          </cell>
          <cell r="C1387" t="str">
            <v>NSW</v>
          </cell>
        </row>
        <row r="1388">
          <cell r="A1388">
            <v>2777</v>
          </cell>
          <cell r="B1388">
            <v>63</v>
          </cell>
          <cell r="C1388" t="str">
            <v>NSW</v>
          </cell>
        </row>
        <row r="1389">
          <cell r="A1389">
            <v>2778</v>
          </cell>
          <cell r="B1389">
            <v>63</v>
          </cell>
          <cell r="C1389" t="str">
            <v>NSW</v>
          </cell>
        </row>
        <row r="1390">
          <cell r="A1390">
            <v>2779</v>
          </cell>
          <cell r="B1390">
            <v>63</v>
          </cell>
          <cell r="C1390" t="str">
            <v>NSW</v>
          </cell>
        </row>
        <row r="1391">
          <cell r="A1391">
            <v>2780</v>
          </cell>
          <cell r="B1391">
            <v>63</v>
          </cell>
          <cell r="C1391" t="str">
            <v>NSW</v>
          </cell>
        </row>
        <row r="1392">
          <cell r="A1392">
            <v>2781</v>
          </cell>
          <cell r="B1392">
            <v>63</v>
          </cell>
          <cell r="C1392" t="str">
            <v>NSW</v>
          </cell>
        </row>
        <row r="1393">
          <cell r="A1393">
            <v>2782</v>
          </cell>
          <cell r="B1393">
            <v>63</v>
          </cell>
          <cell r="C1393" t="str">
            <v>NSW</v>
          </cell>
        </row>
        <row r="1394">
          <cell r="A1394">
            <v>2783</v>
          </cell>
          <cell r="B1394">
            <v>63</v>
          </cell>
          <cell r="C1394" t="str">
            <v>NSW</v>
          </cell>
        </row>
        <row r="1395">
          <cell r="A1395">
            <v>2784</v>
          </cell>
          <cell r="B1395">
            <v>63</v>
          </cell>
          <cell r="C1395" t="str">
            <v>NSW</v>
          </cell>
        </row>
        <row r="1396">
          <cell r="A1396">
            <v>2785</v>
          </cell>
          <cell r="B1396">
            <v>63</v>
          </cell>
          <cell r="C1396" t="str">
            <v>NSW</v>
          </cell>
        </row>
        <row r="1397">
          <cell r="A1397">
            <v>2786</v>
          </cell>
          <cell r="B1397">
            <v>63</v>
          </cell>
          <cell r="C1397" t="str">
            <v>NSW</v>
          </cell>
        </row>
        <row r="1398">
          <cell r="A1398">
            <v>2787</v>
          </cell>
          <cell r="B1398">
            <v>62</v>
          </cell>
          <cell r="C1398" t="str">
            <v>NSW</v>
          </cell>
        </row>
        <row r="1399">
          <cell r="A1399">
            <v>2790</v>
          </cell>
          <cell r="B1399">
            <v>62</v>
          </cell>
          <cell r="C1399" t="str">
            <v>NSW</v>
          </cell>
        </row>
        <row r="1400">
          <cell r="A1400">
            <v>2791</v>
          </cell>
          <cell r="B1400">
            <v>62</v>
          </cell>
          <cell r="C1400" t="str">
            <v>NSW</v>
          </cell>
        </row>
        <row r="1401">
          <cell r="A1401">
            <v>2792</v>
          </cell>
          <cell r="B1401">
            <v>62</v>
          </cell>
          <cell r="C1401" t="str">
            <v>NSW</v>
          </cell>
        </row>
        <row r="1402">
          <cell r="A1402">
            <v>2793</v>
          </cell>
          <cell r="B1402">
            <v>62</v>
          </cell>
          <cell r="C1402" t="str">
            <v>NSW</v>
          </cell>
        </row>
        <row r="1403">
          <cell r="A1403">
            <v>2794</v>
          </cell>
          <cell r="B1403">
            <v>62</v>
          </cell>
          <cell r="C1403" t="str">
            <v>NSW</v>
          </cell>
        </row>
        <row r="1404">
          <cell r="A1404">
            <v>2795</v>
          </cell>
          <cell r="B1404">
            <v>62</v>
          </cell>
          <cell r="C1404" t="str">
            <v>NSW</v>
          </cell>
        </row>
        <row r="1405">
          <cell r="A1405">
            <v>2796</v>
          </cell>
          <cell r="B1405">
            <v>62</v>
          </cell>
          <cell r="C1405" t="str">
            <v>NSW</v>
          </cell>
        </row>
        <row r="1406">
          <cell r="A1406">
            <v>2797</v>
          </cell>
          <cell r="B1406">
            <v>62</v>
          </cell>
          <cell r="C1406" t="str">
            <v>NSW</v>
          </cell>
        </row>
        <row r="1407">
          <cell r="A1407">
            <v>2798</v>
          </cell>
          <cell r="B1407">
            <v>62</v>
          </cell>
          <cell r="C1407" t="str">
            <v>NSW</v>
          </cell>
        </row>
        <row r="1408">
          <cell r="A1408">
            <v>2799</v>
          </cell>
          <cell r="B1408">
            <v>62</v>
          </cell>
          <cell r="C1408" t="str">
            <v>NSW</v>
          </cell>
        </row>
        <row r="1409">
          <cell r="A1409">
            <v>2800</v>
          </cell>
          <cell r="B1409">
            <v>62</v>
          </cell>
          <cell r="C1409" t="str">
            <v>NSW</v>
          </cell>
        </row>
        <row r="1410">
          <cell r="A1410">
            <v>2803</v>
          </cell>
          <cell r="B1410">
            <v>56</v>
          </cell>
          <cell r="C1410" t="str">
            <v>NSW</v>
          </cell>
        </row>
        <row r="1411">
          <cell r="A1411">
            <v>2804</v>
          </cell>
          <cell r="B1411">
            <v>62</v>
          </cell>
          <cell r="C1411" t="str">
            <v>NSW</v>
          </cell>
        </row>
        <row r="1412">
          <cell r="A1412">
            <v>2805</v>
          </cell>
          <cell r="B1412">
            <v>62</v>
          </cell>
          <cell r="C1412" t="str">
            <v>NSW</v>
          </cell>
        </row>
        <row r="1413">
          <cell r="A1413">
            <v>2806</v>
          </cell>
          <cell r="B1413">
            <v>56</v>
          </cell>
          <cell r="C1413" t="str">
            <v>NSW</v>
          </cell>
        </row>
        <row r="1414">
          <cell r="A1414">
            <v>2807</v>
          </cell>
          <cell r="B1414">
            <v>56</v>
          </cell>
          <cell r="C1414" t="str">
            <v>NSW</v>
          </cell>
        </row>
        <row r="1415">
          <cell r="A1415">
            <v>2808</v>
          </cell>
          <cell r="B1415">
            <v>62</v>
          </cell>
          <cell r="C1415" t="str">
            <v>NSW</v>
          </cell>
        </row>
        <row r="1416">
          <cell r="A1416">
            <v>2809</v>
          </cell>
          <cell r="B1416">
            <v>56</v>
          </cell>
          <cell r="C1416" t="str">
            <v>NSW</v>
          </cell>
        </row>
        <row r="1417">
          <cell r="A1417">
            <v>2810</v>
          </cell>
          <cell r="B1417">
            <v>56</v>
          </cell>
          <cell r="C1417" t="str">
            <v>NSW</v>
          </cell>
        </row>
        <row r="1418">
          <cell r="A1418">
            <v>2820</v>
          </cell>
          <cell r="B1418">
            <v>56</v>
          </cell>
          <cell r="C1418" t="str">
            <v>NSW</v>
          </cell>
        </row>
        <row r="1419">
          <cell r="A1419">
            <v>2821</v>
          </cell>
          <cell r="B1419">
            <v>56</v>
          </cell>
          <cell r="C1419" t="str">
            <v>NSW</v>
          </cell>
        </row>
        <row r="1420">
          <cell r="A1420">
            <v>2823</v>
          </cell>
          <cell r="B1420">
            <v>56</v>
          </cell>
          <cell r="C1420" t="str">
            <v>NSW</v>
          </cell>
        </row>
        <row r="1421">
          <cell r="A1421">
            <v>2824</v>
          </cell>
          <cell r="B1421">
            <v>56</v>
          </cell>
          <cell r="C1421" t="str">
            <v>NSW</v>
          </cell>
        </row>
        <row r="1422">
          <cell r="A1422">
            <v>2825</v>
          </cell>
          <cell r="B1422">
            <v>56</v>
          </cell>
          <cell r="C1422" t="str">
            <v>NSW</v>
          </cell>
        </row>
        <row r="1423">
          <cell r="A1423">
            <v>2826</v>
          </cell>
          <cell r="B1423">
            <v>56</v>
          </cell>
          <cell r="C1423" t="str">
            <v>NSW</v>
          </cell>
        </row>
        <row r="1424">
          <cell r="A1424">
            <v>2827</v>
          </cell>
          <cell r="B1424">
            <v>56</v>
          </cell>
          <cell r="C1424" t="str">
            <v>NSW</v>
          </cell>
        </row>
        <row r="1425">
          <cell r="A1425">
            <v>2828</v>
          </cell>
          <cell r="B1425">
            <v>56</v>
          </cell>
          <cell r="C1425" t="str">
            <v>NSW</v>
          </cell>
        </row>
        <row r="1426">
          <cell r="A1426">
            <v>2829</v>
          </cell>
          <cell r="B1426">
            <v>56</v>
          </cell>
          <cell r="C1426" t="str">
            <v>NSW</v>
          </cell>
        </row>
        <row r="1427">
          <cell r="A1427">
            <v>2830</v>
          </cell>
          <cell r="B1427">
            <v>56</v>
          </cell>
          <cell r="C1427" t="str">
            <v>NSW</v>
          </cell>
        </row>
        <row r="1428">
          <cell r="A1428">
            <v>2831</v>
          </cell>
          <cell r="B1428">
            <v>56</v>
          </cell>
          <cell r="C1428" t="str">
            <v>NSW</v>
          </cell>
        </row>
        <row r="1429">
          <cell r="A1429">
            <v>2832</v>
          </cell>
          <cell r="B1429">
            <v>55</v>
          </cell>
          <cell r="C1429" t="str">
            <v>NSW</v>
          </cell>
        </row>
        <row r="1430">
          <cell r="A1430">
            <v>2833</v>
          </cell>
          <cell r="B1430">
            <v>55</v>
          </cell>
          <cell r="C1430" t="str">
            <v>NSW</v>
          </cell>
        </row>
        <row r="1431">
          <cell r="A1431">
            <v>2834</v>
          </cell>
          <cell r="B1431">
            <v>52</v>
          </cell>
          <cell r="C1431" t="str">
            <v>NSW</v>
          </cell>
        </row>
        <row r="1432">
          <cell r="A1432">
            <v>2835</v>
          </cell>
          <cell r="B1432">
            <v>52</v>
          </cell>
          <cell r="C1432" t="str">
            <v>NSW</v>
          </cell>
        </row>
        <row r="1433">
          <cell r="A1433">
            <v>2836</v>
          </cell>
          <cell r="B1433">
            <v>52</v>
          </cell>
          <cell r="C1433" t="str">
            <v>NSW</v>
          </cell>
        </row>
        <row r="1434">
          <cell r="A1434">
            <v>2839</v>
          </cell>
          <cell r="B1434">
            <v>52</v>
          </cell>
          <cell r="C1434" t="str">
            <v>NSW</v>
          </cell>
        </row>
        <row r="1435">
          <cell r="A1435">
            <v>2840</v>
          </cell>
          <cell r="B1435">
            <v>52</v>
          </cell>
          <cell r="C1435" t="str">
            <v>NSW</v>
          </cell>
        </row>
        <row r="1436">
          <cell r="A1436">
            <v>2842</v>
          </cell>
          <cell r="B1436">
            <v>56</v>
          </cell>
          <cell r="C1436" t="str">
            <v>NSW</v>
          </cell>
        </row>
        <row r="1437">
          <cell r="A1437">
            <v>2843</v>
          </cell>
          <cell r="B1437">
            <v>56</v>
          </cell>
          <cell r="C1437" t="str">
            <v>NSW</v>
          </cell>
        </row>
        <row r="1438">
          <cell r="A1438">
            <v>2844</v>
          </cell>
          <cell r="B1438">
            <v>56</v>
          </cell>
          <cell r="C1438" t="str">
            <v>NSW</v>
          </cell>
        </row>
        <row r="1439">
          <cell r="A1439">
            <v>2845</v>
          </cell>
          <cell r="B1439">
            <v>62</v>
          </cell>
          <cell r="C1439" t="str">
            <v>NSW</v>
          </cell>
        </row>
        <row r="1440">
          <cell r="A1440">
            <v>2846</v>
          </cell>
          <cell r="B1440">
            <v>62</v>
          </cell>
          <cell r="C1440" t="str">
            <v>NSW</v>
          </cell>
        </row>
        <row r="1441">
          <cell r="A1441">
            <v>2847</v>
          </cell>
          <cell r="B1441">
            <v>62</v>
          </cell>
          <cell r="C1441" t="str">
            <v>NSW</v>
          </cell>
        </row>
        <row r="1442">
          <cell r="A1442">
            <v>2848</v>
          </cell>
          <cell r="B1442">
            <v>62</v>
          </cell>
          <cell r="C1442" t="str">
            <v>NSW</v>
          </cell>
        </row>
        <row r="1443">
          <cell r="A1443">
            <v>2849</v>
          </cell>
          <cell r="B1443">
            <v>62</v>
          </cell>
          <cell r="C1443" t="str">
            <v>NSW</v>
          </cell>
        </row>
        <row r="1444">
          <cell r="A1444">
            <v>2850</v>
          </cell>
          <cell r="B1444">
            <v>62</v>
          </cell>
          <cell r="C1444" t="str">
            <v>NSW</v>
          </cell>
        </row>
        <row r="1445">
          <cell r="A1445">
            <v>2852</v>
          </cell>
          <cell r="B1445">
            <v>62</v>
          </cell>
          <cell r="C1445" t="str">
            <v>NSW</v>
          </cell>
        </row>
        <row r="1446">
          <cell r="A1446">
            <v>2864</v>
          </cell>
          <cell r="B1446">
            <v>56</v>
          </cell>
          <cell r="C1446" t="str">
            <v>NSW</v>
          </cell>
        </row>
        <row r="1447">
          <cell r="A1447">
            <v>2865</v>
          </cell>
          <cell r="B1447">
            <v>56</v>
          </cell>
          <cell r="C1447" t="str">
            <v>NSW</v>
          </cell>
        </row>
        <row r="1448">
          <cell r="A1448">
            <v>2866</v>
          </cell>
          <cell r="B1448">
            <v>62</v>
          </cell>
          <cell r="C1448" t="str">
            <v>NSW</v>
          </cell>
        </row>
        <row r="1449">
          <cell r="A1449">
            <v>2867</v>
          </cell>
          <cell r="B1449">
            <v>62</v>
          </cell>
          <cell r="C1449" t="str">
            <v>NSW</v>
          </cell>
        </row>
        <row r="1450">
          <cell r="A1450">
            <v>2868</v>
          </cell>
          <cell r="B1450">
            <v>56</v>
          </cell>
          <cell r="C1450" t="str">
            <v>NSW</v>
          </cell>
        </row>
        <row r="1451">
          <cell r="A1451">
            <v>2869</v>
          </cell>
          <cell r="B1451">
            <v>56</v>
          </cell>
          <cell r="C1451" t="str">
            <v>NSW</v>
          </cell>
        </row>
        <row r="1452">
          <cell r="A1452">
            <v>2870</v>
          </cell>
          <cell r="B1452">
            <v>56</v>
          </cell>
          <cell r="C1452" t="str">
            <v>NSW</v>
          </cell>
        </row>
        <row r="1453">
          <cell r="A1453">
            <v>2871</v>
          </cell>
          <cell r="B1453">
            <v>56</v>
          </cell>
          <cell r="C1453" t="str">
            <v>NSW</v>
          </cell>
        </row>
        <row r="1454">
          <cell r="A1454">
            <v>2873</v>
          </cell>
          <cell r="B1454">
            <v>56</v>
          </cell>
          <cell r="C1454" t="str">
            <v>NSW</v>
          </cell>
        </row>
        <row r="1455">
          <cell r="A1455">
            <v>2874</v>
          </cell>
          <cell r="B1455">
            <v>56</v>
          </cell>
          <cell r="C1455" t="str">
            <v>NSW</v>
          </cell>
        </row>
        <row r="1456">
          <cell r="A1456">
            <v>2875</v>
          </cell>
          <cell r="B1456">
            <v>56</v>
          </cell>
          <cell r="C1456" t="str">
            <v>NSW</v>
          </cell>
        </row>
        <row r="1457">
          <cell r="A1457">
            <v>2876</v>
          </cell>
          <cell r="B1457">
            <v>56</v>
          </cell>
          <cell r="C1457" t="str">
            <v>NSW</v>
          </cell>
        </row>
        <row r="1458">
          <cell r="A1458">
            <v>2877</v>
          </cell>
          <cell r="B1458">
            <v>56</v>
          </cell>
          <cell r="C1458" t="str">
            <v>NSW</v>
          </cell>
        </row>
        <row r="1459">
          <cell r="A1459">
            <v>2878</v>
          </cell>
          <cell r="B1459">
            <v>52</v>
          </cell>
          <cell r="C1459" t="str">
            <v>NSW</v>
          </cell>
        </row>
        <row r="1460">
          <cell r="A1460">
            <v>2879</v>
          </cell>
          <cell r="B1460">
            <v>53</v>
          </cell>
          <cell r="C1460" t="str">
            <v>NSW</v>
          </cell>
        </row>
        <row r="1461">
          <cell r="A1461">
            <v>2880</v>
          </cell>
          <cell r="B1461">
            <v>53</v>
          </cell>
          <cell r="C1461" t="str">
            <v>NSW</v>
          </cell>
        </row>
        <row r="1462">
          <cell r="A1462">
            <v>2890</v>
          </cell>
          <cell r="B1462">
            <v>63</v>
          </cell>
          <cell r="C1462" t="str">
            <v>NSW</v>
          </cell>
        </row>
        <row r="1463">
          <cell r="A1463">
            <v>2891</v>
          </cell>
          <cell r="B1463">
            <v>63</v>
          </cell>
          <cell r="C1463" t="str">
            <v>NSW</v>
          </cell>
        </row>
        <row r="1464">
          <cell r="A1464">
            <v>2898</v>
          </cell>
          <cell r="B1464">
            <v>63</v>
          </cell>
          <cell r="C1464" t="str">
            <v>NSW</v>
          </cell>
        </row>
        <row r="1465">
          <cell r="A1465">
            <v>2899</v>
          </cell>
          <cell r="B1465">
            <v>63</v>
          </cell>
          <cell r="C1465" t="str">
            <v>NSW</v>
          </cell>
        </row>
        <row r="1466">
          <cell r="A1466">
            <v>2900</v>
          </cell>
          <cell r="B1466">
            <v>64</v>
          </cell>
          <cell r="C1466" t="str">
            <v>NSW</v>
          </cell>
        </row>
        <row r="1467">
          <cell r="A1467">
            <v>2901</v>
          </cell>
          <cell r="B1467">
            <v>64</v>
          </cell>
          <cell r="C1467" t="str">
            <v>NSW</v>
          </cell>
        </row>
        <row r="1468">
          <cell r="A1468">
            <v>2902</v>
          </cell>
          <cell r="B1468">
            <v>64</v>
          </cell>
          <cell r="C1468" t="str">
            <v>NSW</v>
          </cell>
        </row>
        <row r="1469">
          <cell r="A1469">
            <v>2903</v>
          </cell>
          <cell r="B1469">
            <v>64</v>
          </cell>
          <cell r="C1469" t="str">
            <v>NSW</v>
          </cell>
        </row>
        <row r="1470">
          <cell r="A1470">
            <v>2904</v>
          </cell>
          <cell r="B1470">
            <v>64</v>
          </cell>
          <cell r="C1470" t="str">
            <v>NSW</v>
          </cell>
        </row>
        <row r="1471">
          <cell r="A1471">
            <v>2905</v>
          </cell>
          <cell r="B1471">
            <v>64</v>
          </cell>
          <cell r="C1471" t="str">
            <v>NSW</v>
          </cell>
        </row>
        <row r="1472">
          <cell r="A1472">
            <v>2906</v>
          </cell>
          <cell r="B1472">
            <v>64</v>
          </cell>
          <cell r="C1472" t="str">
            <v>NSW</v>
          </cell>
        </row>
        <row r="1473">
          <cell r="A1473">
            <v>2911</v>
          </cell>
          <cell r="B1473">
            <v>64</v>
          </cell>
          <cell r="C1473" t="str">
            <v>NSW</v>
          </cell>
        </row>
        <row r="1474">
          <cell r="A1474">
            <v>2912</v>
          </cell>
          <cell r="B1474">
            <v>64</v>
          </cell>
          <cell r="C1474" t="str">
            <v>NSW</v>
          </cell>
        </row>
        <row r="1475">
          <cell r="A1475">
            <v>2913</v>
          </cell>
          <cell r="B1475">
            <v>64</v>
          </cell>
          <cell r="C1475" t="str">
            <v>NSW</v>
          </cell>
        </row>
        <row r="1476">
          <cell r="A1476">
            <v>2914</v>
          </cell>
          <cell r="B1476">
            <v>64</v>
          </cell>
          <cell r="C1476" t="str">
            <v>NSW</v>
          </cell>
        </row>
        <row r="1477">
          <cell r="A1477">
            <v>3000</v>
          </cell>
          <cell r="B1477">
            <v>18</v>
          </cell>
          <cell r="C1477" t="str">
            <v>VIC</v>
          </cell>
        </row>
        <row r="1478">
          <cell r="A1478">
            <v>3001</v>
          </cell>
          <cell r="B1478">
            <v>18</v>
          </cell>
          <cell r="C1478" t="str">
            <v>VIC</v>
          </cell>
        </row>
        <row r="1479">
          <cell r="A1479">
            <v>3002</v>
          </cell>
          <cell r="B1479">
            <v>18</v>
          </cell>
          <cell r="C1479" t="str">
            <v>VIC</v>
          </cell>
        </row>
        <row r="1480">
          <cell r="A1480">
            <v>3003</v>
          </cell>
          <cell r="B1480">
            <v>18</v>
          </cell>
          <cell r="C1480" t="str">
            <v>VIC</v>
          </cell>
        </row>
        <row r="1481">
          <cell r="A1481">
            <v>3004</v>
          </cell>
          <cell r="B1481">
            <v>18</v>
          </cell>
          <cell r="C1481" t="str">
            <v>VIC</v>
          </cell>
        </row>
        <row r="1482">
          <cell r="A1482">
            <v>3005</v>
          </cell>
          <cell r="B1482">
            <v>18</v>
          </cell>
          <cell r="C1482" t="str">
            <v>VIC</v>
          </cell>
        </row>
        <row r="1483">
          <cell r="A1483">
            <v>3006</v>
          </cell>
          <cell r="B1483">
            <v>18</v>
          </cell>
          <cell r="C1483" t="str">
            <v>VIC</v>
          </cell>
        </row>
        <row r="1484">
          <cell r="A1484">
            <v>3008</v>
          </cell>
          <cell r="B1484">
            <v>18</v>
          </cell>
          <cell r="C1484" t="str">
            <v>VIC</v>
          </cell>
        </row>
        <row r="1485">
          <cell r="A1485">
            <v>3010</v>
          </cell>
          <cell r="B1485">
            <v>18</v>
          </cell>
          <cell r="C1485" t="str">
            <v>VIC</v>
          </cell>
        </row>
        <row r="1486">
          <cell r="A1486">
            <v>3011</v>
          </cell>
          <cell r="B1486">
            <v>18</v>
          </cell>
          <cell r="C1486" t="str">
            <v>VIC</v>
          </cell>
        </row>
        <row r="1487">
          <cell r="A1487">
            <v>3012</v>
          </cell>
          <cell r="B1487">
            <v>18</v>
          </cell>
          <cell r="C1487" t="str">
            <v>VIC</v>
          </cell>
        </row>
        <row r="1488">
          <cell r="A1488">
            <v>3013</v>
          </cell>
          <cell r="B1488">
            <v>18</v>
          </cell>
          <cell r="C1488" t="str">
            <v>VIC</v>
          </cell>
        </row>
        <row r="1489">
          <cell r="A1489">
            <v>3015</v>
          </cell>
          <cell r="B1489">
            <v>18</v>
          </cell>
          <cell r="C1489" t="str">
            <v>VIC</v>
          </cell>
        </row>
        <row r="1490">
          <cell r="A1490">
            <v>3016</v>
          </cell>
          <cell r="B1490">
            <v>18</v>
          </cell>
          <cell r="C1490" t="str">
            <v>VIC</v>
          </cell>
        </row>
        <row r="1491">
          <cell r="A1491">
            <v>3018</v>
          </cell>
          <cell r="B1491">
            <v>18</v>
          </cell>
          <cell r="C1491" t="str">
            <v>VIC</v>
          </cell>
        </row>
        <row r="1492">
          <cell r="A1492">
            <v>3019</v>
          </cell>
          <cell r="B1492">
            <v>18</v>
          </cell>
          <cell r="C1492" t="str">
            <v>VIC</v>
          </cell>
        </row>
        <row r="1493">
          <cell r="A1493">
            <v>3020</v>
          </cell>
          <cell r="B1493">
            <v>18</v>
          </cell>
          <cell r="C1493" t="str">
            <v>VIC</v>
          </cell>
        </row>
        <row r="1494">
          <cell r="A1494">
            <v>3021</v>
          </cell>
          <cell r="B1494">
            <v>18</v>
          </cell>
          <cell r="C1494" t="str">
            <v>VIC</v>
          </cell>
        </row>
        <row r="1495">
          <cell r="A1495">
            <v>3022</v>
          </cell>
          <cell r="B1495">
            <v>18</v>
          </cell>
          <cell r="C1495" t="str">
            <v>VIC</v>
          </cell>
        </row>
        <row r="1496">
          <cell r="A1496">
            <v>3023</v>
          </cell>
          <cell r="B1496">
            <v>18</v>
          </cell>
          <cell r="C1496" t="str">
            <v>VIC</v>
          </cell>
        </row>
        <row r="1497">
          <cell r="A1497">
            <v>3024</v>
          </cell>
          <cell r="B1497">
            <v>18</v>
          </cell>
          <cell r="C1497" t="str">
            <v>VIC</v>
          </cell>
        </row>
        <row r="1498">
          <cell r="A1498">
            <v>3025</v>
          </cell>
          <cell r="B1498">
            <v>18</v>
          </cell>
          <cell r="C1498" t="str">
            <v>VIC</v>
          </cell>
        </row>
        <row r="1499">
          <cell r="A1499">
            <v>3026</v>
          </cell>
          <cell r="B1499">
            <v>18</v>
          </cell>
          <cell r="C1499" t="str">
            <v>VIC</v>
          </cell>
        </row>
        <row r="1500">
          <cell r="A1500">
            <v>3028</v>
          </cell>
          <cell r="B1500">
            <v>18</v>
          </cell>
          <cell r="C1500" t="str">
            <v>VIC</v>
          </cell>
        </row>
        <row r="1501">
          <cell r="A1501">
            <v>3029</v>
          </cell>
          <cell r="B1501">
            <v>18</v>
          </cell>
          <cell r="C1501" t="str">
            <v>VIC</v>
          </cell>
        </row>
        <row r="1502">
          <cell r="A1502">
            <v>3030</v>
          </cell>
          <cell r="B1502">
            <v>18</v>
          </cell>
          <cell r="C1502" t="str">
            <v>VIC</v>
          </cell>
        </row>
        <row r="1503">
          <cell r="A1503">
            <v>3031</v>
          </cell>
          <cell r="B1503">
            <v>18</v>
          </cell>
          <cell r="C1503" t="str">
            <v>VIC</v>
          </cell>
        </row>
        <row r="1504">
          <cell r="A1504">
            <v>3032</v>
          </cell>
          <cell r="B1504">
            <v>18</v>
          </cell>
          <cell r="C1504" t="str">
            <v>VIC</v>
          </cell>
        </row>
        <row r="1505">
          <cell r="A1505">
            <v>3033</v>
          </cell>
          <cell r="B1505">
            <v>18</v>
          </cell>
          <cell r="C1505" t="str">
            <v>VIC</v>
          </cell>
        </row>
        <row r="1506">
          <cell r="A1506">
            <v>3034</v>
          </cell>
          <cell r="B1506">
            <v>18</v>
          </cell>
          <cell r="C1506" t="str">
            <v>VIC</v>
          </cell>
        </row>
        <row r="1507">
          <cell r="A1507">
            <v>3036</v>
          </cell>
          <cell r="B1507">
            <v>18</v>
          </cell>
          <cell r="C1507" t="str">
            <v>VIC</v>
          </cell>
        </row>
        <row r="1508">
          <cell r="A1508">
            <v>3037</v>
          </cell>
          <cell r="B1508">
            <v>18</v>
          </cell>
          <cell r="C1508" t="str">
            <v>VIC</v>
          </cell>
        </row>
        <row r="1509">
          <cell r="A1509">
            <v>3038</v>
          </cell>
          <cell r="B1509">
            <v>18</v>
          </cell>
          <cell r="C1509" t="str">
            <v>VIC</v>
          </cell>
        </row>
        <row r="1510">
          <cell r="A1510">
            <v>3039</v>
          </cell>
          <cell r="B1510">
            <v>18</v>
          </cell>
          <cell r="C1510" t="str">
            <v>VIC</v>
          </cell>
        </row>
        <row r="1511">
          <cell r="A1511">
            <v>3040</v>
          </cell>
          <cell r="B1511">
            <v>18</v>
          </cell>
          <cell r="C1511" t="str">
            <v>VIC</v>
          </cell>
        </row>
        <row r="1512">
          <cell r="A1512">
            <v>3041</v>
          </cell>
          <cell r="B1512">
            <v>18</v>
          </cell>
          <cell r="C1512" t="str">
            <v>VIC</v>
          </cell>
        </row>
        <row r="1513">
          <cell r="A1513">
            <v>3042</v>
          </cell>
          <cell r="B1513">
            <v>18</v>
          </cell>
          <cell r="C1513" t="str">
            <v>VIC</v>
          </cell>
        </row>
        <row r="1514">
          <cell r="A1514">
            <v>3043</v>
          </cell>
          <cell r="B1514">
            <v>18</v>
          </cell>
          <cell r="C1514" t="str">
            <v>VIC</v>
          </cell>
        </row>
        <row r="1515">
          <cell r="A1515">
            <v>3044</v>
          </cell>
          <cell r="B1515">
            <v>18</v>
          </cell>
          <cell r="C1515" t="str">
            <v>VIC</v>
          </cell>
        </row>
        <row r="1516">
          <cell r="A1516">
            <v>3045</v>
          </cell>
          <cell r="B1516">
            <v>18</v>
          </cell>
          <cell r="C1516" t="str">
            <v>VIC</v>
          </cell>
        </row>
        <row r="1517">
          <cell r="A1517">
            <v>3046</v>
          </cell>
          <cell r="B1517">
            <v>18</v>
          </cell>
          <cell r="C1517" t="str">
            <v>VIC</v>
          </cell>
        </row>
        <row r="1518">
          <cell r="A1518">
            <v>3047</v>
          </cell>
          <cell r="B1518">
            <v>18</v>
          </cell>
          <cell r="C1518" t="str">
            <v>VIC</v>
          </cell>
        </row>
        <row r="1519">
          <cell r="A1519">
            <v>3048</v>
          </cell>
          <cell r="B1519">
            <v>18</v>
          </cell>
          <cell r="C1519" t="str">
            <v>VIC</v>
          </cell>
        </row>
        <row r="1520">
          <cell r="A1520">
            <v>3049</v>
          </cell>
          <cell r="B1520">
            <v>18</v>
          </cell>
          <cell r="C1520" t="str">
            <v>VIC</v>
          </cell>
        </row>
        <row r="1521">
          <cell r="A1521">
            <v>3050</v>
          </cell>
          <cell r="B1521">
            <v>18</v>
          </cell>
          <cell r="C1521" t="str">
            <v>VIC</v>
          </cell>
        </row>
        <row r="1522">
          <cell r="A1522">
            <v>3051</v>
          </cell>
          <cell r="B1522">
            <v>18</v>
          </cell>
          <cell r="C1522" t="str">
            <v>VIC</v>
          </cell>
        </row>
        <row r="1523">
          <cell r="A1523">
            <v>3052</v>
          </cell>
          <cell r="B1523">
            <v>18</v>
          </cell>
          <cell r="C1523" t="str">
            <v>VIC</v>
          </cell>
        </row>
        <row r="1524">
          <cell r="A1524">
            <v>3053</v>
          </cell>
          <cell r="B1524">
            <v>18</v>
          </cell>
          <cell r="C1524" t="str">
            <v>VIC</v>
          </cell>
        </row>
        <row r="1525">
          <cell r="A1525">
            <v>3054</v>
          </cell>
          <cell r="B1525">
            <v>18</v>
          </cell>
          <cell r="C1525" t="str">
            <v>VIC</v>
          </cell>
        </row>
        <row r="1526">
          <cell r="A1526">
            <v>3055</v>
          </cell>
          <cell r="B1526">
            <v>18</v>
          </cell>
          <cell r="C1526" t="str">
            <v>VIC</v>
          </cell>
        </row>
        <row r="1527">
          <cell r="A1527">
            <v>3056</v>
          </cell>
          <cell r="B1527">
            <v>18</v>
          </cell>
          <cell r="C1527" t="str">
            <v>VIC</v>
          </cell>
        </row>
        <row r="1528">
          <cell r="A1528">
            <v>3057</v>
          </cell>
          <cell r="B1528">
            <v>18</v>
          </cell>
          <cell r="C1528" t="str">
            <v>VIC</v>
          </cell>
        </row>
        <row r="1529">
          <cell r="A1529">
            <v>3058</v>
          </cell>
          <cell r="B1529">
            <v>18</v>
          </cell>
          <cell r="C1529" t="str">
            <v>VIC</v>
          </cell>
        </row>
        <row r="1530">
          <cell r="A1530">
            <v>3059</v>
          </cell>
          <cell r="B1530">
            <v>18</v>
          </cell>
          <cell r="C1530" t="str">
            <v>VIC</v>
          </cell>
        </row>
        <row r="1531">
          <cell r="A1531">
            <v>3060</v>
          </cell>
          <cell r="B1531">
            <v>18</v>
          </cell>
          <cell r="C1531" t="str">
            <v>VIC</v>
          </cell>
        </row>
        <row r="1532">
          <cell r="A1532">
            <v>3061</v>
          </cell>
          <cell r="B1532">
            <v>18</v>
          </cell>
          <cell r="C1532" t="str">
            <v>VIC</v>
          </cell>
        </row>
        <row r="1533">
          <cell r="A1533">
            <v>3062</v>
          </cell>
          <cell r="B1533">
            <v>18</v>
          </cell>
          <cell r="C1533" t="str">
            <v>VIC</v>
          </cell>
        </row>
        <row r="1534">
          <cell r="A1534">
            <v>3063</v>
          </cell>
          <cell r="B1534">
            <v>18</v>
          </cell>
          <cell r="C1534" t="str">
            <v>VIC</v>
          </cell>
        </row>
        <row r="1535">
          <cell r="A1535">
            <v>3064</v>
          </cell>
          <cell r="B1535">
            <v>18</v>
          </cell>
          <cell r="C1535" t="str">
            <v>VIC</v>
          </cell>
        </row>
        <row r="1536">
          <cell r="A1536">
            <v>3065</v>
          </cell>
          <cell r="B1536">
            <v>18</v>
          </cell>
          <cell r="C1536" t="str">
            <v>VIC</v>
          </cell>
        </row>
        <row r="1537">
          <cell r="A1537">
            <v>3066</v>
          </cell>
          <cell r="B1537">
            <v>18</v>
          </cell>
          <cell r="C1537" t="str">
            <v>VIC</v>
          </cell>
        </row>
        <row r="1538">
          <cell r="A1538">
            <v>3067</v>
          </cell>
          <cell r="B1538">
            <v>18</v>
          </cell>
          <cell r="C1538" t="str">
            <v>VIC</v>
          </cell>
        </row>
        <row r="1539">
          <cell r="A1539">
            <v>3068</v>
          </cell>
          <cell r="B1539">
            <v>18</v>
          </cell>
          <cell r="C1539" t="str">
            <v>VIC</v>
          </cell>
        </row>
        <row r="1540">
          <cell r="A1540">
            <v>3070</v>
          </cell>
          <cell r="B1540">
            <v>18</v>
          </cell>
          <cell r="C1540" t="str">
            <v>VIC</v>
          </cell>
        </row>
        <row r="1541">
          <cell r="A1541">
            <v>3071</v>
          </cell>
          <cell r="B1541">
            <v>18</v>
          </cell>
          <cell r="C1541" t="str">
            <v>VIC</v>
          </cell>
        </row>
        <row r="1542">
          <cell r="A1542">
            <v>3072</v>
          </cell>
          <cell r="B1542">
            <v>18</v>
          </cell>
          <cell r="C1542" t="str">
            <v>VIC</v>
          </cell>
        </row>
        <row r="1543">
          <cell r="A1543">
            <v>3073</v>
          </cell>
          <cell r="B1543">
            <v>18</v>
          </cell>
          <cell r="C1543" t="str">
            <v>VIC</v>
          </cell>
        </row>
        <row r="1544">
          <cell r="A1544">
            <v>3074</v>
          </cell>
          <cell r="B1544">
            <v>18</v>
          </cell>
          <cell r="C1544" t="str">
            <v>VIC</v>
          </cell>
        </row>
        <row r="1545">
          <cell r="A1545">
            <v>3075</v>
          </cell>
          <cell r="B1545">
            <v>18</v>
          </cell>
          <cell r="C1545" t="str">
            <v>VIC</v>
          </cell>
        </row>
        <row r="1546">
          <cell r="A1546">
            <v>3076</v>
          </cell>
          <cell r="B1546">
            <v>18</v>
          </cell>
          <cell r="C1546" t="str">
            <v>VIC</v>
          </cell>
        </row>
        <row r="1547">
          <cell r="A1547">
            <v>3078</v>
          </cell>
          <cell r="B1547">
            <v>18</v>
          </cell>
          <cell r="C1547" t="str">
            <v>VIC</v>
          </cell>
        </row>
        <row r="1548">
          <cell r="A1548">
            <v>3079</v>
          </cell>
          <cell r="B1548">
            <v>18</v>
          </cell>
          <cell r="C1548" t="str">
            <v>VIC</v>
          </cell>
        </row>
        <row r="1549">
          <cell r="A1549">
            <v>3081</v>
          </cell>
          <cell r="B1549">
            <v>18</v>
          </cell>
          <cell r="C1549" t="str">
            <v>VIC</v>
          </cell>
        </row>
        <row r="1550">
          <cell r="A1550">
            <v>3082</v>
          </cell>
          <cell r="B1550">
            <v>18</v>
          </cell>
          <cell r="C1550" t="str">
            <v>VIC</v>
          </cell>
        </row>
        <row r="1551">
          <cell r="A1551">
            <v>3083</v>
          </cell>
          <cell r="B1551">
            <v>18</v>
          </cell>
          <cell r="C1551" t="str">
            <v>VIC</v>
          </cell>
        </row>
        <row r="1552">
          <cell r="A1552">
            <v>3084</v>
          </cell>
          <cell r="B1552">
            <v>18</v>
          </cell>
          <cell r="C1552" t="str">
            <v>VIC</v>
          </cell>
        </row>
        <row r="1553">
          <cell r="A1553">
            <v>3085</v>
          </cell>
          <cell r="B1553">
            <v>18</v>
          </cell>
          <cell r="C1553" t="str">
            <v>VIC</v>
          </cell>
        </row>
        <row r="1554">
          <cell r="A1554">
            <v>3086</v>
          </cell>
          <cell r="B1554">
            <v>18</v>
          </cell>
          <cell r="C1554" t="str">
            <v>VIC</v>
          </cell>
        </row>
        <row r="1555">
          <cell r="A1555">
            <v>3087</v>
          </cell>
          <cell r="B1555">
            <v>18</v>
          </cell>
          <cell r="C1555" t="str">
            <v>VIC</v>
          </cell>
        </row>
        <row r="1556">
          <cell r="A1556">
            <v>3088</v>
          </cell>
          <cell r="B1556">
            <v>18</v>
          </cell>
          <cell r="C1556" t="str">
            <v>VIC</v>
          </cell>
        </row>
        <row r="1557">
          <cell r="A1557">
            <v>3089</v>
          </cell>
          <cell r="B1557">
            <v>18</v>
          </cell>
          <cell r="C1557" t="str">
            <v>VIC</v>
          </cell>
        </row>
        <row r="1558">
          <cell r="A1558">
            <v>3090</v>
          </cell>
          <cell r="B1558">
            <v>18</v>
          </cell>
          <cell r="C1558" t="str">
            <v>VIC</v>
          </cell>
        </row>
        <row r="1559">
          <cell r="A1559">
            <v>3091</v>
          </cell>
          <cell r="B1559">
            <v>18</v>
          </cell>
          <cell r="C1559" t="str">
            <v>VIC</v>
          </cell>
        </row>
        <row r="1560">
          <cell r="A1560">
            <v>3093</v>
          </cell>
          <cell r="B1560">
            <v>18</v>
          </cell>
          <cell r="C1560" t="str">
            <v>VIC</v>
          </cell>
        </row>
        <row r="1561">
          <cell r="A1561">
            <v>3094</v>
          </cell>
          <cell r="B1561">
            <v>18</v>
          </cell>
          <cell r="C1561" t="str">
            <v>VIC</v>
          </cell>
        </row>
        <row r="1562">
          <cell r="A1562">
            <v>3095</v>
          </cell>
          <cell r="B1562">
            <v>18</v>
          </cell>
          <cell r="C1562" t="str">
            <v>VIC</v>
          </cell>
        </row>
        <row r="1563">
          <cell r="A1563">
            <v>3096</v>
          </cell>
          <cell r="B1563">
            <v>18</v>
          </cell>
          <cell r="C1563" t="str">
            <v>VIC</v>
          </cell>
        </row>
        <row r="1564">
          <cell r="A1564">
            <v>3097</v>
          </cell>
          <cell r="B1564">
            <v>18</v>
          </cell>
          <cell r="C1564" t="str">
            <v>VIC</v>
          </cell>
        </row>
        <row r="1565">
          <cell r="A1565">
            <v>3099</v>
          </cell>
          <cell r="B1565">
            <v>18</v>
          </cell>
          <cell r="C1565" t="str">
            <v>VIC</v>
          </cell>
        </row>
        <row r="1566">
          <cell r="A1566">
            <v>3101</v>
          </cell>
          <cell r="B1566">
            <v>18</v>
          </cell>
          <cell r="C1566" t="str">
            <v>VIC</v>
          </cell>
        </row>
        <row r="1567">
          <cell r="A1567">
            <v>3102</v>
          </cell>
          <cell r="B1567">
            <v>18</v>
          </cell>
          <cell r="C1567" t="str">
            <v>VIC</v>
          </cell>
        </row>
        <row r="1568">
          <cell r="A1568">
            <v>3103</v>
          </cell>
          <cell r="B1568">
            <v>18</v>
          </cell>
          <cell r="C1568" t="str">
            <v>VIC</v>
          </cell>
        </row>
        <row r="1569">
          <cell r="A1569">
            <v>3104</v>
          </cell>
          <cell r="B1569">
            <v>18</v>
          </cell>
          <cell r="C1569" t="str">
            <v>VIC</v>
          </cell>
        </row>
        <row r="1570">
          <cell r="A1570">
            <v>3105</v>
          </cell>
          <cell r="B1570">
            <v>18</v>
          </cell>
          <cell r="C1570" t="str">
            <v>VIC</v>
          </cell>
        </row>
        <row r="1571">
          <cell r="A1571">
            <v>3106</v>
          </cell>
          <cell r="B1571">
            <v>18</v>
          </cell>
          <cell r="C1571" t="str">
            <v>VIC</v>
          </cell>
        </row>
        <row r="1572">
          <cell r="A1572">
            <v>3107</v>
          </cell>
          <cell r="B1572">
            <v>18</v>
          </cell>
          <cell r="C1572" t="str">
            <v>VIC</v>
          </cell>
        </row>
        <row r="1573">
          <cell r="A1573">
            <v>3108</v>
          </cell>
          <cell r="B1573">
            <v>18</v>
          </cell>
          <cell r="C1573" t="str">
            <v>VIC</v>
          </cell>
        </row>
        <row r="1574">
          <cell r="A1574">
            <v>3109</v>
          </cell>
          <cell r="B1574">
            <v>18</v>
          </cell>
          <cell r="C1574" t="str">
            <v>VIC</v>
          </cell>
        </row>
        <row r="1575">
          <cell r="A1575">
            <v>3110</v>
          </cell>
          <cell r="B1575">
            <v>18</v>
          </cell>
          <cell r="C1575" t="str">
            <v>VIC</v>
          </cell>
        </row>
        <row r="1576">
          <cell r="A1576">
            <v>3111</v>
          </cell>
          <cell r="B1576">
            <v>18</v>
          </cell>
          <cell r="C1576" t="str">
            <v>VIC</v>
          </cell>
        </row>
        <row r="1577">
          <cell r="A1577">
            <v>3113</v>
          </cell>
          <cell r="B1577">
            <v>18</v>
          </cell>
          <cell r="C1577" t="str">
            <v>VIC</v>
          </cell>
        </row>
        <row r="1578">
          <cell r="A1578">
            <v>3114</v>
          </cell>
          <cell r="B1578">
            <v>18</v>
          </cell>
          <cell r="C1578" t="str">
            <v>VIC</v>
          </cell>
        </row>
        <row r="1579">
          <cell r="A1579">
            <v>3115</v>
          </cell>
          <cell r="B1579">
            <v>18</v>
          </cell>
          <cell r="C1579" t="str">
            <v>VIC</v>
          </cell>
        </row>
        <row r="1580">
          <cell r="A1580">
            <v>3116</v>
          </cell>
          <cell r="B1580">
            <v>18</v>
          </cell>
          <cell r="C1580" t="str">
            <v>VIC</v>
          </cell>
        </row>
        <row r="1581">
          <cell r="A1581">
            <v>3121</v>
          </cell>
          <cell r="B1581">
            <v>18</v>
          </cell>
          <cell r="C1581" t="str">
            <v>VIC</v>
          </cell>
        </row>
        <row r="1582">
          <cell r="A1582">
            <v>3122</v>
          </cell>
          <cell r="B1582">
            <v>18</v>
          </cell>
          <cell r="C1582" t="str">
            <v>VIC</v>
          </cell>
        </row>
        <row r="1583">
          <cell r="A1583">
            <v>3123</v>
          </cell>
          <cell r="B1583">
            <v>18</v>
          </cell>
          <cell r="C1583" t="str">
            <v>VIC</v>
          </cell>
        </row>
        <row r="1584">
          <cell r="A1584">
            <v>3124</v>
          </cell>
          <cell r="B1584">
            <v>18</v>
          </cell>
          <cell r="C1584" t="str">
            <v>VIC</v>
          </cell>
        </row>
        <row r="1585">
          <cell r="A1585">
            <v>3125</v>
          </cell>
          <cell r="B1585">
            <v>18</v>
          </cell>
          <cell r="C1585" t="str">
            <v>VIC</v>
          </cell>
        </row>
        <row r="1586">
          <cell r="A1586">
            <v>3126</v>
          </cell>
          <cell r="B1586">
            <v>18</v>
          </cell>
          <cell r="C1586" t="str">
            <v>VIC</v>
          </cell>
        </row>
        <row r="1587">
          <cell r="A1587">
            <v>3127</v>
          </cell>
          <cell r="B1587">
            <v>18</v>
          </cell>
          <cell r="C1587" t="str">
            <v>VIC</v>
          </cell>
        </row>
        <row r="1588">
          <cell r="A1588">
            <v>3128</v>
          </cell>
          <cell r="B1588">
            <v>18</v>
          </cell>
          <cell r="C1588" t="str">
            <v>VIC</v>
          </cell>
        </row>
        <row r="1589">
          <cell r="A1589">
            <v>3129</v>
          </cell>
          <cell r="B1589">
            <v>18</v>
          </cell>
          <cell r="C1589" t="str">
            <v>VIC</v>
          </cell>
        </row>
        <row r="1590">
          <cell r="A1590">
            <v>3130</v>
          </cell>
          <cell r="B1590">
            <v>18</v>
          </cell>
          <cell r="C1590" t="str">
            <v>VIC</v>
          </cell>
        </row>
        <row r="1591">
          <cell r="A1591">
            <v>3131</v>
          </cell>
          <cell r="B1591">
            <v>18</v>
          </cell>
          <cell r="C1591" t="str">
            <v>VIC</v>
          </cell>
        </row>
        <row r="1592">
          <cell r="A1592">
            <v>3132</v>
          </cell>
          <cell r="B1592">
            <v>18</v>
          </cell>
          <cell r="C1592" t="str">
            <v>VIC</v>
          </cell>
        </row>
        <row r="1593">
          <cell r="A1593">
            <v>3133</v>
          </cell>
          <cell r="B1593">
            <v>18</v>
          </cell>
          <cell r="C1593" t="str">
            <v>VIC</v>
          </cell>
        </row>
        <row r="1594">
          <cell r="A1594">
            <v>3134</v>
          </cell>
          <cell r="B1594">
            <v>18</v>
          </cell>
          <cell r="C1594" t="str">
            <v>VIC</v>
          </cell>
        </row>
        <row r="1595">
          <cell r="A1595">
            <v>3135</v>
          </cell>
          <cell r="B1595">
            <v>18</v>
          </cell>
          <cell r="C1595" t="str">
            <v>VIC</v>
          </cell>
        </row>
        <row r="1596">
          <cell r="A1596">
            <v>3136</v>
          </cell>
          <cell r="B1596">
            <v>18</v>
          </cell>
          <cell r="C1596" t="str">
            <v>VIC</v>
          </cell>
        </row>
        <row r="1597">
          <cell r="A1597">
            <v>3137</v>
          </cell>
          <cell r="B1597">
            <v>18</v>
          </cell>
          <cell r="C1597" t="str">
            <v>VIC</v>
          </cell>
        </row>
        <row r="1598">
          <cell r="A1598">
            <v>3138</v>
          </cell>
          <cell r="B1598">
            <v>18</v>
          </cell>
          <cell r="C1598" t="str">
            <v>VIC</v>
          </cell>
        </row>
        <row r="1599">
          <cell r="A1599">
            <v>3139</v>
          </cell>
          <cell r="B1599">
            <v>18</v>
          </cell>
          <cell r="C1599" t="str">
            <v>VIC</v>
          </cell>
        </row>
        <row r="1600">
          <cell r="A1600">
            <v>3140</v>
          </cell>
          <cell r="B1600">
            <v>18</v>
          </cell>
          <cell r="C1600" t="str">
            <v>VIC</v>
          </cell>
        </row>
        <row r="1601">
          <cell r="A1601">
            <v>3141</v>
          </cell>
          <cell r="B1601">
            <v>18</v>
          </cell>
          <cell r="C1601" t="str">
            <v>VIC</v>
          </cell>
        </row>
        <row r="1602">
          <cell r="A1602">
            <v>3142</v>
          </cell>
          <cell r="B1602">
            <v>18</v>
          </cell>
          <cell r="C1602" t="str">
            <v>VIC</v>
          </cell>
        </row>
        <row r="1603">
          <cell r="A1603">
            <v>3143</v>
          </cell>
          <cell r="B1603">
            <v>18</v>
          </cell>
          <cell r="C1603" t="str">
            <v>VIC</v>
          </cell>
        </row>
        <row r="1604">
          <cell r="A1604">
            <v>3144</v>
          </cell>
          <cell r="B1604">
            <v>18</v>
          </cell>
          <cell r="C1604" t="str">
            <v>VIC</v>
          </cell>
        </row>
        <row r="1605">
          <cell r="A1605">
            <v>3145</v>
          </cell>
          <cell r="B1605">
            <v>18</v>
          </cell>
          <cell r="C1605" t="str">
            <v>VIC</v>
          </cell>
        </row>
        <row r="1606">
          <cell r="A1606">
            <v>3146</v>
          </cell>
          <cell r="B1606">
            <v>18</v>
          </cell>
          <cell r="C1606" t="str">
            <v>VIC</v>
          </cell>
        </row>
        <row r="1607">
          <cell r="A1607">
            <v>3147</v>
          </cell>
          <cell r="B1607">
            <v>18</v>
          </cell>
          <cell r="C1607" t="str">
            <v>VIC</v>
          </cell>
        </row>
        <row r="1608">
          <cell r="A1608">
            <v>3148</v>
          </cell>
          <cell r="B1608">
            <v>18</v>
          </cell>
          <cell r="C1608" t="str">
            <v>VIC</v>
          </cell>
        </row>
        <row r="1609">
          <cell r="A1609">
            <v>3149</v>
          </cell>
          <cell r="B1609">
            <v>18</v>
          </cell>
          <cell r="C1609" t="str">
            <v>VIC</v>
          </cell>
        </row>
        <row r="1610">
          <cell r="A1610">
            <v>3150</v>
          </cell>
          <cell r="B1610">
            <v>18</v>
          </cell>
          <cell r="C1610" t="str">
            <v>VIC</v>
          </cell>
        </row>
        <row r="1611">
          <cell r="A1611">
            <v>3151</v>
          </cell>
          <cell r="B1611">
            <v>18</v>
          </cell>
          <cell r="C1611" t="str">
            <v>VIC</v>
          </cell>
        </row>
        <row r="1612">
          <cell r="A1612">
            <v>3152</v>
          </cell>
          <cell r="B1612">
            <v>18</v>
          </cell>
          <cell r="C1612" t="str">
            <v>VIC</v>
          </cell>
        </row>
        <row r="1613">
          <cell r="A1613">
            <v>3153</v>
          </cell>
          <cell r="B1613">
            <v>18</v>
          </cell>
          <cell r="C1613" t="str">
            <v>VIC</v>
          </cell>
        </row>
        <row r="1614">
          <cell r="A1614">
            <v>3154</v>
          </cell>
          <cell r="B1614">
            <v>18</v>
          </cell>
          <cell r="C1614" t="str">
            <v>VIC</v>
          </cell>
        </row>
        <row r="1615">
          <cell r="A1615">
            <v>3155</v>
          </cell>
          <cell r="B1615">
            <v>18</v>
          </cell>
          <cell r="C1615" t="str">
            <v>VIC</v>
          </cell>
        </row>
        <row r="1616">
          <cell r="A1616">
            <v>3156</v>
          </cell>
          <cell r="B1616">
            <v>18</v>
          </cell>
          <cell r="C1616" t="str">
            <v>VIC</v>
          </cell>
        </row>
        <row r="1617">
          <cell r="A1617">
            <v>3158</v>
          </cell>
          <cell r="B1617">
            <v>18</v>
          </cell>
          <cell r="C1617" t="str">
            <v>VIC</v>
          </cell>
        </row>
        <row r="1618">
          <cell r="A1618">
            <v>3159</v>
          </cell>
          <cell r="B1618">
            <v>18</v>
          </cell>
          <cell r="C1618" t="str">
            <v>VIC</v>
          </cell>
        </row>
        <row r="1619">
          <cell r="A1619">
            <v>3160</v>
          </cell>
          <cell r="B1619">
            <v>18</v>
          </cell>
          <cell r="C1619" t="str">
            <v>VIC</v>
          </cell>
        </row>
        <row r="1620">
          <cell r="A1620">
            <v>3161</v>
          </cell>
          <cell r="B1620">
            <v>18</v>
          </cell>
          <cell r="C1620" t="str">
            <v>VIC</v>
          </cell>
        </row>
        <row r="1621">
          <cell r="A1621">
            <v>3162</v>
          </cell>
          <cell r="B1621">
            <v>18</v>
          </cell>
          <cell r="C1621" t="str">
            <v>VIC</v>
          </cell>
        </row>
        <row r="1622">
          <cell r="A1622">
            <v>3163</v>
          </cell>
          <cell r="B1622">
            <v>18</v>
          </cell>
          <cell r="C1622" t="str">
            <v>VIC</v>
          </cell>
        </row>
        <row r="1623">
          <cell r="A1623">
            <v>3164</v>
          </cell>
          <cell r="B1623">
            <v>18</v>
          </cell>
          <cell r="C1623" t="str">
            <v>VIC</v>
          </cell>
        </row>
        <row r="1624">
          <cell r="A1624">
            <v>3165</v>
          </cell>
          <cell r="B1624">
            <v>18</v>
          </cell>
          <cell r="C1624" t="str">
            <v>VIC</v>
          </cell>
        </row>
        <row r="1625">
          <cell r="A1625">
            <v>3166</v>
          </cell>
          <cell r="B1625">
            <v>18</v>
          </cell>
          <cell r="C1625" t="str">
            <v>VIC</v>
          </cell>
        </row>
        <row r="1626">
          <cell r="A1626">
            <v>3167</v>
          </cell>
          <cell r="B1626">
            <v>18</v>
          </cell>
          <cell r="C1626" t="str">
            <v>VIC</v>
          </cell>
        </row>
        <row r="1627">
          <cell r="A1627">
            <v>3168</v>
          </cell>
          <cell r="B1627">
            <v>18</v>
          </cell>
          <cell r="C1627" t="str">
            <v>VIC</v>
          </cell>
        </row>
        <row r="1628">
          <cell r="A1628">
            <v>3169</v>
          </cell>
          <cell r="B1628">
            <v>18</v>
          </cell>
          <cell r="C1628" t="str">
            <v>VIC</v>
          </cell>
        </row>
        <row r="1629">
          <cell r="A1629">
            <v>3170</v>
          </cell>
          <cell r="B1629">
            <v>18</v>
          </cell>
          <cell r="C1629" t="str">
            <v>VIC</v>
          </cell>
        </row>
        <row r="1630">
          <cell r="A1630">
            <v>3171</v>
          </cell>
          <cell r="B1630">
            <v>18</v>
          </cell>
          <cell r="C1630" t="str">
            <v>VIC</v>
          </cell>
        </row>
        <row r="1631">
          <cell r="A1631">
            <v>3172</v>
          </cell>
          <cell r="B1631">
            <v>18</v>
          </cell>
          <cell r="C1631" t="str">
            <v>VIC</v>
          </cell>
        </row>
        <row r="1632">
          <cell r="A1632">
            <v>3173</v>
          </cell>
          <cell r="B1632">
            <v>18</v>
          </cell>
          <cell r="C1632" t="str">
            <v>VIC</v>
          </cell>
        </row>
        <row r="1633">
          <cell r="A1633">
            <v>3174</v>
          </cell>
          <cell r="B1633">
            <v>18</v>
          </cell>
          <cell r="C1633" t="str">
            <v>VIC</v>
          </cell>
        </row>
        <row r="1634">
          <cell r="A1634">
            <v>3175</v>
          </cell>
          <cell r="B1634">
            <v>18</v>
          </cell>
          <cell r="C1634" t="str">
            <v>VIC</v>
          </cell>
        </row>
        <row r="1635">
          <cell r="A1635">
            <v>3176</v>
          </cell>
          <cell r="B1635">
            <v>18</v>
          </cell>
          <cell r="C1635" t="str">
            <v>VIC</v>
          </cell>
        </row>
        <row r="1636">
          <cell r="A1636">
            <v>3177</v>
          </cell>
          <cell r="B1636">
            <v>18</v>
          </cell>
          <cell r="C1636" t="str">
            <v>VIC</v>
          </cell>
        </row>
        <row r="1637">
          <cell r="A1637">
            <v>3178</v>
          </cell>
          <cell r="B1637">
            <v>18</v>
          </cell>
          <cell r="C1637" t="str">
            <v>VIC</v>
          </cell>
        </row>
        <row r="1638">
          <cell r="A1638">
            <v>3179</v>
          </cell>
          <cell r="B1638">
            <v>18</v>
          </cell>
          <cell r="C1638" t="str">
            <v>VIC</v>
          </cell>
        </row>
        <row r="1639">
          <cell r="A1639">
            <v>3180</v>
          </cell>
          <cell r="B1639">
            <v>18</v>
          </cell>
          <cell r="C1639" t="str">
            <v>VIC</v>
          </cell>
        </row>
        <row r="1640">
          <cell r="A1640">
            <v>3181</v>
          </cell>
          <cell r="B1640">
            <v>18</v>
          </cell>
          <cell r="C1640" t="str">
            <v>VIC</v>
          </cell>
        </row>
        <row r="1641">
          <cell r="A1641">
            <v>3182</v>
          </cell>
          <cell r="B1641">
            <v>18</v>
          </cell>
          <cell r="C1641" t="str">
            <v>VIC</v>
          </cell>
        </row>
        <row r="1642">
          <cell r="A1642">
            <v>3183</v>
          </cell>
          <cell r="B1642">
            <v>18</v>
          </cell>
          <cell r="C1642" t="str">
            <v>VIC</v>
          </cell>
        </row>
        <row r="1643">
          <cell r="A1643">
            <v>3184</v>
          </cell>
          <cell r="B1643">
            <v>18</v>
          </cell>
          <cell r="C1643" t="str">
            <v>VIC</v>
          </cell>
        </row>
        <row r="1644">
          <cell r="A1644">
            <v>3185</v>
          </cell>
          <cell r="B1644">
            <v>18</v>
          </cell>
          <cell r="C1644" t="str">
            <v>VIC</v>
          </cell>
        </row>
        <row r="1645">
          <cell r="A1645">
            <v>3186</v>
          </cell>
          <cell r="B1645">
            <v>18</v>
          </cell>
          <cell r="C1645" t="str">
            <v>VIC</v>
          </cell>
        </row>
        <row r="1646">
          <cell r="A1646">
            <v>3187</v>
          </cell>
          <cell r="B1646">
            <v>18</v>
          </cell>
          <cell r="C1646" t="str">
            <v>VIC</v>
          </cell>
        </row>
        <row r="1647">
          <cell r="A1647">
            <v>3188</v>
          </cell>
          <cell r="B1647">
            <v>18</v>
          </cell>
          <cell r="C1647" t="str">
            <v>VIC</v>
          </cell>
        </row>
        <row r="1648">
          <cell r="A1648">
            <v>3189</v>
          </cell>
          <cell r="B1648">
            <v>18</v>
          </cell>
          <cell r="C1648" t="str">
            <v>VIC</v>
          </cell>
        </row>
        <row r="1649">
          <cell r="A1649">
            <v>3190</v>
          </cell>
          <cell r="B1649">
            <v>18</v>
          </cell>
          <cell r="C1649" t="str">
            <v>VIC</v>
          </cell>
        </row>
        <row r="1650">
          <cell r="A1650">
            <v>3191</v>
          </cell>
          <cell r="B1650">
            <v>18</v>
          </cell>
          <cell r="C1650" t="str">
            <v>VIC</v>
          </cell>
        </row>
        <row r="1651">
          <cell r="A1651">
            <v>3192</v>
          </cell>
          <cell r="B1651">
            <v>18</v>
          </cell>
          <cell r="C1651" t="str">
            <v>VIC</v>
          </cell>
        </row>
        <row r="1652">
          <cell r="A1652">
            <v>3193</v>
          </cell>
          <cell r="B1652">
            <v>18</v>
          </cell>
          <cell r="C1652" t="str">
            <v>VIC</v>
          </cell>
        </row>
        <row r="1653">
          <cell r="A1653">
            <v>3194</v>
          </cell>
          <cell r="B1653">
            <v>18</v>
          </cell>
          <cell r="C1653" t="str">
            <v>VIC</v>
          </cell>
        </row>
        <row r="1654">
          <cell r="A1654">
            <v>3195</v>
          </cell>
          <cell r="B1654">
            <v>18</v>
          </cell>
          <cell r="C1654" t="str">
            <v>VIC</v>
          </cell>
        </row>
        <row r="1655">
          <cell r="A1655">
            <v>3196</v>
          </cell>
          <cell r="B1655">
            <v>18</v>
          </cell>
          <cell r="C1655" t="str">
            <v>VIC</v>
          </cell>
        </row>
        <row r="1656">
          <cell r="A1656">
            <v>3197</v>
          </cell>
          <cell r="B1656">
            <v>18</v>
          </cell>
          <cell r="C1656" t="str">
            <v>VIC</v>
          </cell>
        </row>
        <row r="1657">
          <cell r="A1657">
            <v>3198</v>
          </cell>
          <cell r="B1657">
            <v>18</v>
          </cell>
          <cell r="C1657" t="str">
            <v>VIC</v>
          </cell>
        </row>
        <row r="1658">
          <cell r="A1658">
            <v>3199</v>
          </cell>
          <cell r="B1658">
            <v>18</v>
          </cell>
          <cell r="C1658" t="str">
            <v>VIC</v>
          </cell>
        </row>
        <row r="1659">
          <cell r="A1659">
            <v>3200</v>
          </cell>
          <cell r="B1659">
            <v>18</v>
          </cell>
          <cell r="C1659" t="str">
            <v>VIC</v>
          </cell>
        </row>
        <row r="1660">
          <cell r="A1660">
            <v>3201</v>
          </cell>
          <cell r="B1660">
            <v>18</v>
          </cell>
          <cell r="C1660" t="str">
            <v>VIC</v>
          </cell>
        </row>
        <row r="1661">
          <cell r="A1661">
            <v>3202</v>
          </cell>
          <cell r="B1661">
            <v>18</v>
          </cell>
          <cell r="C1661" t="str">
            <v>VIC</v>
          </cell>
        </row>
        <row r="1662">
          <cell r="A1662">
            <v>3204</v>
          </cell>
          <cell r="B1662">
            <v>18</v>
          </cell>
          <cell r="C1662" t="str">
            <v>VIC</v>
          </cell>
        </row>
        <row r="1663">
          <cell r="A1663">
            <v>3205</v>
          </cell>
          <cell r="B1663">
            <v>18</v>
          </cell>
          <cell r="C1663" t="str">
            <v>VIC</v>
          </cell>
        </row>
        <row r="1664">
          <cell r="A1664">
            <v>3206</v>
          </cell>
          <cell r="B1664">
            <v>18</v>
          </cell>
          <cell r="C1664" t="str">
            <v>VIC</v>
          </cell>
        </row>
        <row r="1665">
          <cell r="A1665">
            <v>3207</v>
          </cell>
          <cell r="B1665">
            <v>18</v>
          </cell>
          <cell r="C1665" t="str">
            <v>VIC</v>
          </cell>
        </row>
        <row r="1666">
          <cell r="A1666">
            <v>3211</v>
          </cell>
          <cell r="B1666">
            <v>18</v>
          </cell>
          <cell r="C1666" t="str">
            <v>VIC</v>
          </cell>
        </row>
        <row r="1667">
          <cell r="A1667">
            <v>3212</v>
          </cell>
          <cell r="B1667">
            <v>18</v>
          </cell>
          <cell r="C1667" t="str">
            <v>VIC</v>
          </cell>
        </row>
        <row r="1668">
          <cell r="A1668">
            <v>3214</v>
          </cell>
          <cell r="B1668">
            <v>18</v>
          </cell>
          <cell r="C1668" t="str">
            <v>VIC</v>
          </cell>
        </row>
        <row r="1669">
          <cell r="A1669">
            <v>3215</v>
          </cell>
          <cell r="B1669">
            <v>18</v>
          </cell>
          <cell r="C1669" t="str">
            <v>VIC</v>
          </cell>
        </row>
        <row r="1670">
          <cell r="A1670">
            <v>3216</v>
          </cell>
          <cell r="B1670">
            <v>18</v>
          </cell>
          <cell r="C1670" t="str">
            <v>VIC</v>
          </cell>
        </row>
        <row r="1671">
          <cell r="A1671">
            <v>3217</v>
          </cell>
          <cell r="B1671">
            <v>18</v>
          </cell>
          <cell r="C1671" t="str">
            <v>VIC</v>
          </cell>
        </row>
        <row r="1672">
          <cell r="A1672">
            <v>3218</v>
          </cell>
          <cell r="B1672">
            <v>18</v>
          </cell>
          <cell r="C1672" t="str">
            <v>VIC</v>
          </cell>
        </row>
        <row r="1673">
          <cell r="A1673">
            <v>3219</v>
          </cell>
          <cell r="B1673">
            <v>18</v>
          </cell>
          <cell r="C1673" t="str">
            <v>VIC</v>
          </cell>
        </row>
        <row r="1674">
          <cell r="A1674">
            <v>3220</v>
          </cell>
          <cell r="B1674">
            <v>18</v>
          </cell>
          <cell r="C1674" t="str">
            <v>VIC</v>
          </cell>
        </row>
        <row r="1675">
          <cell r="A1675">
            <v>3221</v>
          </cell>
          <cell r="B1675">
            <v>18</v>
          </cell>
          <cell r="C1675" t="str">
            <v>VIC</v>
          </cell>
        </row>
        <row r="1676">
          <cell r="A1676">
            <v>3222</v>
          </cell>
          <cell r="B1676">
            <v>18</v>
          </cell>
          <cell r="C1676" t="str">
            <v>VIC</v>
          </cell>
        </row>
        <row r="1677">
          <cell r="A1677">
            <v>3223</v>
          </cell>
          <cell r="B1677">
            <v>18</v>
          </cell>
          <cell r="C1677" t="str">
            <v>VIC</v>
          </cell>
        </row>
        <row r="1678">
          <cell r="A1678">
            <v>3224</v>
          </cell>
          <cell r="B1678">
            <v>18</v>
          </cell>
          <cell r="C1678" t="str">
            <v>VIC</v>
          </cell>
        </row>
        <row r="1679">
          <cell r="A1679">
            <v>3225</v>
          </cell>
          <cell r="B1679">
            <v>18</v>
          </cell>
          <cell r="C1679" t="str">
            <v>VIC</v>
          </cell>
        </row>
        <row r="1680">
          <cell r="A1680">
            <v>3226</v>
          </cell>
          <cell r="B1680">
            <v>18</v>
          </cell>
          <cell r="C1680" t="str">
            <v>VIC</v>
          </cell>
        </row>
        <row r="1681">
          <cell r="A1681">
            <v>3227</v>
          </cell>
          <cell r="B1681">
            <v>18</v>
          </cell>
          <cell r="C1681" t="str">
            <v>VIC</v>
          </cell>
        </row>
        <row r="1682">
          <cell r="A1682">
            <v>3228</v>
          </cell>
          <cell r="B1682">
            <v>18</v>
          </cell>
          <cell r="C1682" t="str">
            <v>VIC</v>
          </cell>
        </row>
        <row r="1683">
          <cell r="A1683">
            <v>3230</v>
          </cell>
          <cell r="B1683">
            <v>18</v>
          </cell>
          <cell r="C1683" t="str">
            <v>VIC</v>
          </cell>
        </row>
        <row r="1684">
          <cell r="A1684">
            <v>3231</v>
          </cell>
          <cell r="B1684">
            <v>18</v>
          </cell>
          <cell r="C1684" t="str">
            <v>VIC</v>
          </cell>
        </row>
        <row r="1685">
          <cell r="A1685">
            <v>3232</v>
          </cell>
          <cell r="B1685">
            <v>15</v>
          </cell>
          <cell r="C1685" t="str">
            <v>VIC</v>
          </cell>
        </row>
        <row r="1686">
          <cell r="A1686">
            <v>3233</v>
          </cell>
          <cell r="B1686">
            <v>15</v>
          </cell>
          <cell r="C1686" t="str">
            <v>VIC</v>
          </cell>
        </row>
        <row r="1687">
          <cell r="A1687">
            <v>3235</v>
          </cell>
          <cell r="B1687">
            <v>15</v>
          </cell>
          <cell r="C1687" t="str">
            <v>VIC</v>
          </cell>
        </row>
        <row r="1688">
          <cell r="A1688">
            <v>3236</v>
          </cell>
          <cell r="B1688">
            <v>15</v>
          </cell>
          <cell r="C1688" t="str">
            <v>VIC</v>
          </cell>
        </row>
        <row r="1689">
          <cell r="A1689">
            <v>3237</v>
          </cell>
          <cell r="B1689">
            <v>15</v>
          </cell>
          <cell r="C1689" t="str">
            <v>VIC</v>
          </cell>
        </row>
        <row r="1690">
          <cell r="A1690">
            <v>3238</v>
          </cell>
          <cell r="B1690">
            <v>15</v>
          </cell>
          <cell r="C1690" t="str">
            <v>VIC</v>
          </cell>
        </row>
        <row r="1691">
          <cell r="A1691">
            <v>3239</v>
          </cell>
          <cell r="B1691">
            <v>15</v>
          </cell>
          <cell r="C1691" t="str">
            <v>VIC</v>
          </cell>
        </row>
        <row r="1692">
          <cell r="A1692">
            <v>3240</v>
          </cell>
          <cell r="B1692">
            <v>18</v>
          </cell>
          <cell r="C1692" t="str">
            <v>VIC</v>
          </cell>
        </row>
        <row r="1693">
          <cell r="A1693">
            <v>3241</v>
          </cell>
          <cell r="B1693">
            <v>18</v>
          </cell>
          <cell r="C1693" t="str">
            <v>VIC</v>
          </cell>
        </row>
        <row r="1694">
          <cell r="A1694">
            <v>3242</v>
          </cell>
          <cell r="B1694">
            <v>15</v>
          </cell>
          <cell r="C1694" t="str">
            <v>VIC</v>
          </cell>
        </row>
        <row r="1695">
          <cell r="A1695">
            <v>3243</v>
          </cell>
          <cell r="B1695">
            <v>15</v>
          </cell>
          <cell r="C1695" t="str">
            <v>VIC</v>
          </cell>
        </row>
        <row r="1696">
          <cell r="A1696">
            <v>3249</v>
          </cell>
          <cell r="B1696">
            <v>15</v>
          </cell>
          <cell r="C1696" t="str">
            <v>VIC</v>
          </cell>
        </row>
        <row r="1697">
          <cell r="A1697">
            <v>3250</v>
          </cell>
          <cell r="B1697">
            <v>15</v>
          </cell>
          <cell r="C1697" t="str">
            <v>VIC</v>
          </cell>
        </row>
        <row r="1698">
          <cell r="A1698">
            <v>3251</v>
          </cell>
          <cell r="B1698">
            <v>15</v>
          </cell>
          <cell r="C1698" t="str">
            <v>VIC</v>
          </cell>
        </row>
        <row r="1699">
          <cell r="A1699">
            <v>3254</v>
          </cell>
          <cell r="B1699">
            <v>15</v>
          </cell>
          <cell r="C1699" t="str">
            <v>VIC</v>
          </cell>
        </row>
        <row r="1700">
          <cell r="A1700">
            <v>3260</v>
          </cell>
          <cell r="B1700">
            <v>15</v>
          </cell>
          <cell r="C1700" t="str">
            <v>VIC</v>
          </cell>
        </row>
        <row r="1701">
          <cell r="A1701">
            <v>3264</v>
          </cell>
          <cell r="B1701">
            <v>15</v>
          </cell>
          <cell r="C1701" t="str">
            <v>VIC</v>
          </cell>
        </row>
        <row r="1702">
          <cell r="A1702">
            <v>3265</v>
          </cell>
          <cell r="B1702">
            <v>15</v>
          </cell>
          <cell r="C1702" t="str">
            <v>VIC</v>
          </cell>
        </row>
        <row r="1703">
          <cell r="A1703">
            <v>3266</v>
          </cell>
          <cell r="B1703">
            <v>15</v>
          </cell>
          <cell r="C1703" t="str">
            <v>VIC</v>
          </cell>
        </row>
        <row r="1704">
          <cell r="A1704">
            <v>3267</v>
          </cell>
          <cell r="B1704">
            <v>15</v>
          </cell>
          <cell r="C1704" t="str">
            <v>VIC</v>
          </cell>
        </row>
        <row r="1705">
          <cell r="A1705">
            <v>3268</v>
          </cell>
          <cell r="B1705">
            <v>15</v>
          </cell>
          <cell r="C1705" t="str">
            <v>VIC</v>
          </cell>
        </row>
        <row r="1706">
          <cell r="A1706">
            <v>3269</v>
          </cell>
          <cell r="B1706">
            <v>15</v>
          </cell>
          <cell r="C1706" t="str">
            <v>VIC</v>
          </cell>
        </row>
        <row r="1707">
          <cell r="A1707">
            <v>3270</v>
          </cell>
          <cell r="B1707">
            <v>15</v>
          </cell>
          <cell r="C1707" t="str">
            <v>VIC</v>
          </cell>
        </row>
        <row r="1708">
          <cell r="A1708">
            <v>3271</v>
          </cell>
          <cell r="B1708">
            <v>15</v>
          </cell>
          <cell r="C1708" t="str">
            <v>VIC</v>
          </cell>
        </row>
        <row r="1709">
          <cell r="A1709">
            <v>3272</v>
          </cell>
          <cell r="B1709">
            <v>15</v>
          </cell>
          <cell r="C1709" t="str">
            <v>VIC</v>
          </cell>
        </row>
        <row r="1710">
          <cell r="A1710">
            <v>3273</v>
          </cell>
          <cell r="B1710">
            <v>15</v>
          </cell>
          <cell r="C1710" t="str">
            <v>VIC</v>
          </cell>
        </row>
        <row r="1711">
          <cell r="A1711">
            <v>3274</v>
          </cell>
          <cell r="B1711">
            <v>15</v>
          </cell>
          <cell r="C1711" t="str">
            <v>VIC</v>
          </cell>
        </row>
        <row r="1712">
          <cell r="A1712">
            <v>3275</v>
          </cell>
          <cell r="B1712">
            <v>15</v>
          </cell>
          <cell r="C1712" t="str">
            <v>VIC</v>
          </cell>
        </row>
        <row r="1713">
          <cell r="A1713">
            <v>3276</v>
          </cell>
          <cell r="B1713">
            <v>15</v>
          </cell>
          <cell r="C1713" t="str">
            <v>VIC</v>
          </cell>
        </row>
        <row r="1714">
          <cell r="A1714">
            <v>3277</v>
          </cell>
          <cell r="B1714">
            <v>15</v>
          </cell>
          <cell r="C1714" t="str">
            <v>VIC</v>
          </cell>
        </row>
        <row r="1715">
          <cell r="A1715">
            <v>3278</v>
          </cell>
          <cell r="B1715">
            <v>15</v>
          </cell>
          <cell r="C1715" t="str">
            <v>VIC</v>
          </cell>
        </row>
        <row r="1716">
          <cell r="A1716">
            <v>3279</v>
          </cell>
          <cell r="B1716">
            <v>15</v>
          </cell>
          <cell r="C1716" t="str">
            <v>VIC</v>
          </cell>
        </row>
        <row r="1717">
          <cell r="A1717">
            <v>3280</v>
          </cell>
          <cell r="B1717">
            <v>15</v>
          </cell>
          <cell r="C1717" t="str">
            <v>VIC</v>
          </cell>
        </row>
        <row r="1718">
          <cell r="A1718">
            <v>3281</v>
          </cell>
          <cell r="B1718">
            <v>15</v>
          </cell>
          <cell r="C1718" t="str">
            <v>VIC</v>
          </cell>
        </row>
        <row r="1719">
          <cell r="A1719">
            <v>3282</v>
          </cell>
          <cell r="B1719">
            <v>15</v>
          </cell>
          <cell r="C1719" t="str">
            <v>VIC</v>
          </cell>
        </row>
        <row r="1720">
          <cell r="A1720">
            <v>3283</v>
          </cell>
          <cell r="B1720">
            <v>15</v>
          </cell>
          <cell r="C1720" t="str">
            <v>VIC</v>
          </cell>
        </row>
        <row r="1721">
          <cell r="A1721">
            <v>3284</v>
          </cell>
          <cell r="B1721">
            <v>15</v>
          </cell>
          <cell r="C1721" t="str">
            <v>VIC</v>
          </cell>
        </row>
        <row r="1722">
          <cell r="A1722">
            <v>3285</v>
          </cell>
          <cell r="B1722">
            <v>15</v>
          </cell>
          <cell r="C1722" t="str">
            <v>VIC</v>
          </cell>
        </row>
        <row r="1723">
          <cell r="A1723">
            <v>3286</v>
          </cell>
          <cell r="B1723">
            <v>15</v>
          </cell>
          <cell r="C1723" t="str">
            <v>VIC</v>
          </cell>
        </row>
        <row r="1724">
          <cell r="A1724">
            <v>3287</v>
          </cell>
          <cell r="B1724">
            <v>15</v>
          </cell>
          <cell r="C1724" t="str">
            <v>VIC</v>
          </cell>
        </row>
        <row r="1725">
          <cell r="A1725">
            <v>3289</v>
          </cell>
          <cell r="B1725">
            <v>15</v>
          </cell>
          <cell r="C1725" t="str">
            <v>VIC</v>
          </cell>
        </row>
        <row r="1726">
          <cell r="A1726">
            <v>3292</v>
          </cell>
          <cell r="B1726">
            <v>15</v>
          </cell>
          <cell r="C1726" t="str">
            <v>VIC</v>
          </cell>
        </row>
        <row r="1727">
          <cell r="A1727">
            <v>3293</v>
          </cell>
          <cell r="B1727">
            <v>15</v>
          </cell>
          <cell r="C1727" t="str">
            <v>VIC</v>
          </cell>
        </row>
        <row r="1728">
          <cell r="A1728">
            <v>3294</v>
          </cell>
          <cell r="B1728">
            <v>15</v>
          </cell>
          <cell r="C1728" t="str">
            <v>VIC</v>
          </cell>
        </row>
        <row r="1729">
          <cell r="A1729">
            <v>3300</v>
          </cell>
          <cell r="B1729">
            <v>15</v>
          </cell>
          <cell r="C1729" t="str">
            <v>VIC</v>
          </cell>
        </row>
        <row r="1730">
          <cell r="A1730">
            <v>3301</v>
          </cell>
          <cell r="B1730">
            <v>15</v>
          </cell>
          <cell r="C1730" t="str">
            <v>VIC</v>
          </cell>
        </row>
        <row r="1731">
          <cell r="A1731">
            <v>3302</v>
          </cell>
          <cell r="B1731">
            <v>15</v>
          </cell>
          <cell r="C1731" t="str">
            <v>VIC</v>
          </cell>
        </row>
        <row r="1732">
          <cell r="A1732">
            <v>3303</v>
          </cell>
          <cell r="B1732">
            <v>15</v>
          </cell>
          <cell r="C1732" t="str">
            <v>VIC</v>
          </cell>
        </row>
        <row r="1733">
          <cell r="A1733">
            <v>3304</v>
          </cell>
          <cell r="B1733">
            <v>15</v>
          </cell>
          <cell r="C1733" t="str">
            <v>VIC</v>
          </cell>
        </row>
        <row r="1734">
          <cell r="A1734">
            <v>3305</v>
          </cell>
          <cell r="B1734">
            <v>15</v>
          </cell>
          <cell r="C1734" t="str">
            <v>VIC</v>
          </cell>
        </row>
        <row r="1735">
          <cell r="A1735">
            <v>3309</v>
          </cell>
          <cell r="B1735">
            <v>15</v>
          </cell>
          <cell r="C1735" t="str">
            <v>VIC</v>
          </cell>
        </row>
        <row r="1736">
          <cell r="A1736">
            <v>3310</v>
          </cell>
          <cell r="B1736">
            <v>15</v>
          </cell>
          <cell r="C1736" t="str">
            <v>VIC</v>
          </cell>
        </row>
        <row r="1737">
          <cell r="A1737">
            <v>3311</v>
          </cell>
          <cell r="B1737">
            <v>15</v>
          </cell>
          <cell r="C1737" t="str">
            <v>VIC</v>
          </cell>
        </row>
        <row r="1738">
          <cell r="A1738">
            <v>3312</v>
          </cell>
          <cell r="B1738">
            <v>15</v>
          </cell>
          <cell r="C1738" t="str">
            <v>VIC</v>
          </cell>
        </row>
        <row r="1739">
          <cell r="A1739">
            <v>3314</v>
          </cell>
          <cell r="B1739">
            <v>15</v>
          </cell>
          <cell r="C1739" t="str">
            <v>VIC</v>
          </cell>
        </row>
        <row r="1740">
          <cell r="A1740">
            <v>3315</v>
          </cell>
          <cell r="B1740">
            <v>15</v>
          </cell>
          <cell r="C1740" t="str">
            <v>VIC</v>
          </cell>
        </row>
        <row r="1741">
          <cell r="A1741">
            <v>3317</v>
          </cell>
          <cell r="B1741">
            <v>14</v>
          </cell>
          <cell r="C1741" t="str">
            <v>VIC</v>
          </cell>
        </row>
        <row r="1742">
          <cell r="A1742">
            <v>3318</v>
          </cell>
          <cell r="B1742">
            <v>14</v>
          </cell>
          <cell r="C1742" t="str">
            <v>VIC</v>
          </cell>
        </row>
        <row r="1743">
          <cell r="A1743">
            <v>3319</v>
          </cell>
          <cell r="B1743">
            <v>14</v>
          </cell>
          <cell r="C1743" t="str">
            <v>VIC</v>
          </cell>
        </row>
        <row r="1744">
          <cell r="A1744">
            <v>3321</v>
          </cell>
          <cell r="B1744">
            <v>18</v>
          </cell>
          <cell r="C1744" t="str">
            <v>VIC</v>
          </cell>
        </row>
        <row r="1745">
          <cell r="A1745">
            <v>3322</v>
          </cell>
          <cell r="B1745">
            <v>15</v>
          </cell>
          <cell r="C1745" t="str">
            <v>VIC</v>
          </cell>
        </row>
        <row r="1746">
          <cell r="A1746">
            <v>3323</v>
          </cell>
          <cell r="B1746">
            <v>18</v>
          </cell>
          <cell r="C1746" t="str">
            <v>VIC</v>
          </cell>
        </row>
        <row r="1747">
          <cell r="A1747">
            <v>3324</v>
          </cell>
          <cell r="B1747">
            <v>15</v>
          </cell>
          <cell r="C1747" t="str">
            <v>VIC</v>
          </cell>
        </row>
        <row r="1748">
          <cell r="A1748">
            <v>3325</v>
          </cell>
          <cell r="B1748">
            <v>15</v>
          </cell>
          <cell r="C1748" t="str">
            <v>VIC</v>
          </cell>
        </row>
        <row r="1749">
          <cell r="A1749">
            <v>3328</v>
          </cell>
          <cell r="B1749">
            <v>18</v>
          </cell>
          <cell r="C1749" t="str">
            <v>VIC</v>
          </cell>
        </row>
        <row r="1750">
          <cell r="A1750">
            <v>3329</v>
          </cell>
          <cell r="B1750">
            <v>18</v>
          </cell>
          <cell r="C1750" t="str">
            <v>VIC</v>
          </cell>
        </row>
        <row r="1751">
          <cell r="A1751">
            <v>3330</v>
          </cell>
          <cell r="B1751">
            <v>18</v>
          </cell>
          <cell r="C1751" t="str">
            <v>VIC</v>
          </cell>
        </row>
        <row r="1752">
          <cell r="A1752">
            <v>3331</v>
          </cell>
          <cell r="B1752">
            <v>18</v>
          </cell>
          <cell r="C1752" t="str">
            <v>VIC</v>
          </cell>
        </row>
        <row r="1753">
          <cell r="A1753">
            <v>3332</v>
          </cell>
          <cell r="B1753">
            <v>18</v>
          </cell>
          <cell r="C1753" t="str">
            <v>VIC</v>
          </cell>
        </row>
        <row r="1754">
          <cell r="A1754">
            <v>3333</v>
          </cell>
          <cell r="B1754">
            <v>18</v>
          </cell>
          <cell r="C1754" t="str">
            <v>VIC</v>
          </cell>
        </row>
        <row r="1755">
          <cell r="A1755">
            <v>3334</v>
          </cell>
          <cell r="B1755">
            <v>18</v>
          </cell>
          <cell r="C1755" t="str">
            <v>VIC</v>
          </cell>
        </row>
        <row r="1756">
          <cell r="A1756">
            <v>3335</v>
          </cell>
          <cell r="B1756">
            <v>18</v>
          </cell>
          <cell r="C1756" t="str">
            <v>VIC</v>
          </cell>
        </row>
        <row r="1757">
          <cell r="A1757">
            <v>3337</v>
          </cell>
          <cell r="B1757">
            <v>18</v>
          </cell>
          <cell r="C1757" t="str">
            <v>VIC</v>
          </cell>
        </row>
        <row r="1758">
          <cell r="A1758">
            <v>3338</v>
          </cell>
          <cell r="B1758">
            <v>18</v>
          </cell>
          <cell r="C1758" t="str">
            <v>VIC</v>
          </cell>
        </row>
        <row r="1759">
          <cell r="A1759">
            <v>3340</v>
          </cell>
          <cell r="B1759">
            <v>18</v>
          </cell>
          <cell r="C1759" t="str">
            <v>VIC</v>
          </cell>
        </row>
        <row r="1760">
          <cell r="A1760">
            <v>3341</v>
          </cell>
          <cell r="B1760">
            <v>18</v>
          </cell>
          <cell r="C1760" t="str">
            <v>VIC</v>
          </cell>
        </row>
        <row r="1761">
          <cell r="A1761">
            <v>3342</v>
          </cell>
          <cell r="B1761">
            <v>18</v>
          </cell>
          <cell r="C1761" t="str">
            <v>VIC</v>
          </cell>
        </row>
        <row r="1762">
          <cell r="A1762">
            <v>3345</v>
          </cell>
          <cell r="B1762">
            <v>18</v>
          </cell>
          <cell r="C1762" t="str">
            <v>VIC</v>
          </cell>
        </row>
        <row r="1763">
          <cell r="A1763">
            <v>3350</v>
          </cell>
          <cell r="B1763">
            <v>15</v>
          </cell>
          <cell r="C1763" t="str">
            <v>VIC</v>
          </cell>
        </row>
        <row r="1764">
          <cell r="A1764">
            <v>3351</v>
          </cell>
          <cell r="B1764">
            <v>15</v>
          </cell>
          <cell r="C1764" t="str">
            <v>VIC</v>
          </cell>
        </row>
        <row r="1765">
          <cell r="A1765">
            <v>3352</v>
          </cell>
          <cell r="B1765">
            <v>15</v>
          </cell>
          <cell r="C1765" t="str">
            <v>VIC</v>
          </cell>
        </row>
        <row r="1766">
          <cell r="A1766">
            <v>3353</v>
          </cell>
          <cell r="B1766">
            <v>15</v>
          </cell>
          <cell r="C1766" t="str">
            <v>VIC</v>
          </cell>
        </row>
        <row r="1767">
          <cell r="A1767">
            <v>3354</v>
          </cell>
          <cell r="B1767">
            <v>15</v>
          </cell>
          <cell r="C1767" t="str">
            <v>VIC</v>
          </cell>
        </row>
        <row r="1768">
          <cell r="A1768">
            <v>3355</v>
          </cell>
          <cell r="B1768">
            <v>15</v>
          </cell>
          <cell r="C1768" t="str">
            <v>VIC</v>
          </cell>
        </row>
        <row r="1769">
          <cell r="A1769">
            <v>3356</v>
          </cell>
          <cell r="B1769">
            <v>15</v>
          </cell>
          <cell r="C1769" t="str">
            <v>VIC</v>
          </cell>
        </row>
        <row r="1770">
          <cell r="A1770">
            <v>3357</v>
          </cell>
          <cell r="B1770">
            <v>15</v>
          </cell>
          <cell r="C1770" t="str">
            <v>VIC</v>
          </cell>
        </row>
        <row r="1771">
          <cell r="A1771">
            <v>3360</v>
          </cell>
          <cell r="B1771">
            <v>15</v>
          </cell>
          <cell r="C1771" t="str">
            <v>VIC</v>
          </cell>
        </row>
        <row r="1772">
          <cell r="A1772">
            <v>3361</v>
          </cell>
          <cell r="B1772">
            <v>15</v>
          </cell>
          <cell r="C1772" t="str">
            <v>VIC</v>
          </cell>
        </row>
        <row r="1773">
          <cell r="A1773">
            <v>3363</v>
          </cell>
          <cell r="B1773">
            <v>17</v>
          </cell>
          <cell r="C1773" t="str">
            <v>VIC</v>
          </cell>
        </row>
        <row r="1774">
          <cell r="A1774">
            <v>3364</v>
          </cell>
          <cell r="B1774">
            <v>17</v>
          </cell>
          <cell r="C1774" t="str">
            <v>VIC</v>
          </cell>
        </row>
        <row r="1775">
          <cell r="A1775">
            <v>3370</v>
          </cell>
          <cell r="B1775">
            <v>17</v>
          </cell>
          <cell r="C1775" t="str">
            <v>VIC</v>
          </cell>
        </row>
        <row r="1776">
          <cell r="A1776">
            <v>3371</v>
          </cell>
          <cell r="B1776">
            <v>17</v>
          </cell>
          <cell r="C1776" t="str">
            <v>VIC</v>
          </cell>
        </row>
        <row r="1777">
          <cell r="A1777">
            <v>3373</v>
          </cell>
          <cell r="B1777">
            <v>16</v>
          </cell>
          <cell r="C1777" t="str">
            <v>VIC</v>
          </cell>
        </row>
        <row r="1778">
          <cell r="A1778">
            <v>3375</v>
          </cell>
          <cell r="B1778">
            <v>14</v>
          </cell>
          <cell r="C1778" t="str">
            <v>VIC</v>
          </cell>
        </row>
        <row r="1779">
          <cell r="A1779">
            <v>3377</v>
          </cell>
          <cell r="B1779">
            <v>14</v>
          </cell>
          <cell r="C1779" t="str">
            <v>VIC</v>
          </cell>
        </row>
        <row r="1780">
          <cell r="A1780">
            <v>3378</v>
          </cell>
          <cell r="B1780">
            <v>14</v>
          </cell>
          <cell r="C1780" t="str">
            <v>VIC</v>
          </cell>
        </row>
        <row r="1781">
          <cell r="A1781">
            <v>3379</v>
          </cell>
          <cell r="B1781">
            <v>15</v>
          </cell>
          <cell r="C1781" t="str">
            <v>VIC</v>
          </cell>
        </row>
        <row r="1782">
          <cell r="A1782">
            <v>3380</v>
          </cell>
          <cell r="B1782">
            <v>14</v>
          </cell>
          <cell r="C1782" t="str">
            <v>VIC</v>
          </cell>
        </row>
        <row r="1783">
          <cell r="A1783">
            <v>3381</v>
          </cell>
          <cell r="B1783">
            <v>14</v>
          </cell>
          <cell r="C1783" t="str">
            <v>VIC</v>
          </cell>
        </row>
        <row r="1784">
          <cell r="A1784">
            <v>3384</v>
          </cell>
          <cell r="B1784">
            <v>14</v>
          </cell>
          <cell r="C1784" t="str">
            <v>VIC</v>
          </cell>
        </row>
        <row r="1785">
          <cell r="A1785">
            <v>3385</v>
          </cell>
          <cell r="B1785">
            <v>14</v>
          </cell>
          <cell r="C1785" t="str">
            <v>VIC</v>
          </cell>
        </row>
        <row r="1786">
          <cell r="A1786">
            <v>3387</v>
          </cell>
          <cell r="B1786">
            <v>14</v>
          </cell>
          <cell r="C1786" t="str">
            <v>VIC</v>
          </cell>
        </row>
        <row r="1787">
          <cell r="A1787">
            <v>3388</v>
          </cell>
          <cell r="B1787">
            <v>14</v>
          </cell>
          <cell r="C1787" t="str">
            <v>VIC</v>
          </cell>
        </row>
        <row r="1788">
          <cell r="A1788">
            <v>3390</v>
          </cell>
          <cell r="B1788">
            <v>14</v>
          </cell>
          <cell r="C1788" t="str">
            <v>VIC</v>
          </cell>
        </row>
        <row r="1789">
          <cell r="A1789">
            <v>3391</v>
          </cell>
          <cell r="B1789">
            <v>14</v>
          </cell>
          <cell r="C1789" t="str">
            <v>VIC</v>
          </cell>
        </row>
        <row r="1790">
          <cell r="A1790">
            <v>3392</v>
          </cell>
          <cell r="B1790">
            <v>14</v>
          </cell>
          <cell r="C1790" t="str">
            <v>VIC</v>
          </cell>
        </row>
        <row r="1791">
          <cell r="A1791">
            <v>3393</v>
          </cell>
          <cell r="B1791">
            <v>14</v>
          </cell>
          <cell r="C1791" t="str">
            <v>VIC</v>
          </cell>
        </row>
        <row r="1792">
          <cell r="A1792">
            <v>3395</v>
          </cell>
          <cell r="B1792">
            <v>13</v>
          </cell>
          <cell r="C1792" t="str">
            <v>VIC</v>
          </cell>
        </row>
        <row r="1793">
          <cell r="A1793">
            <v>3396</v>
          </cell>
          <cell r="B1793">
            <v>13</v>
          </cell>
          <cell r="C1793" t="str">
            <v>VIC</v>
          </cell>
        </row>
        <row r="1794">
          <cell r="A1794">
            <v>3399</v>
          </cell>
          <cell r="B1794">
            <v>14</v>
          </cell>
          <cell r="C1794" t="str">
            <v>VIC</v>
          </cell>
        </row>
        <row r="1795">
          <cell r="A1795">
            <v>3400</v>
          </cell>
          <cell r="B1795">
            <v>14</v>
          </cell>
          <cell r="C1795" t="str">
            <v>VIC</v>
          </cell>
        </row>
        <row r="1796">
          <cell r="A1796">
            <v>3401</v>
          </cell>
          <cell r="B1796">
            <v>14</v>
          </cell>
          <cell r="C1796" t="str">
            <v>VIC</v>
          </cell>
        </row>
        <row r="1797">
          <cell r="A1797">
            <v>3402</v>
          </cell>
          <cell r="B1797">
            <v>14</v>
          </cell>
          <cell r="C1797" t="str">
            <v>VIC</v>
          </cell>
        </row>
        <row r="1798">
          <cell r="A1798">
            <v>3407</v>
          </cell>
          <cell r="B1798">
            <v>15</v>
          </cell>
          <cell r="C1798" t="str">
            <v>VIC</v>
          </cell>
        </row>
        <row r="1799">
          <cell r="A1799">
            <v>3409</v>
          </cell>
          <cell r="B1799">
            <v>14</v>
          </cell>
          <cell r="C1799" t="str">
            <v>VIC</v>
          </cell>
        </row>
        <row r="1800">
          <cell r="A1800">
            <v>3412</v>
          </cell>
          <cell r="B1800">
            <v>14</v>
          </cell>
          <cell r="C1800" t="str">
            <v>VIC</v>
          </cell>
        </row>
        <row r="1801">
          <cell r="A1801">
            <v>3413</v>
          </cell>
          <cell r="B1801">
            <v>14</v>
          </cell>
          <cell r="C1801" t="str">
            <v>VIC</v>
          </cell>
        </row>
        <row r="1802">
          <cell r="A1802">
            <v>3414</v>
          </cell>
          <cell r="B1802">
            <v>14</v>
          </cell>
          <cell r="C1802" t="str">
            <v>VIC</v>
          </cell>
        </row>
        <row r="1803">
          <cell r="A1803">
            <v>3415</v>
          </cell>
          <cell r="B1803">
            <v>14</v>
          </cell>
          <cell r="C1803" t="str">
            <v>VIC</v>
          </cell>
        </row>
        <row r="1804">
          <cell r="A1804">
            <v>3418</v>
          </cell>
          <cell r="B1804">
            <v>14</v>
          </cell>
          <cell r="C1804" t="str">
            <v>VIC</v>
          </cell>
        </row>
        <row r="1805">
          <cell r="A1805">
            <v>3419</v>
          </cell>
          <cell r="B1805">
            <v>14</v>
          </cell>
          <cell r="C1805" t="str">
            <v>VIC</v>
          </cell>
        </row>
        <row r="1806">
          <cell r="A1806">
            <v>3420</v>
          </cell>
          <cell r="B1806">
            <v>14</v>
          </cell>
          <cell r="C1806" t="str">
            <v>VIC</v>
          </cell>
        </row>
        <row r="1807">
          <cell r="A1807">
            <v>3422</v>
          </cell>
          <cell r="B1807">
            <v>13</v>
          </cell>
          <cell r="C1807" t="str">
            <v>VIC</v>
          </cell>
        </row>
        <row r="1808">
          <cell r="A1808">
            <v>3423</v>
          </cell>
          <cell r="B1808">
            <v>14</v>
          </cell>
          <cell r="C1808" t="str">
            <v>VIC</v>
          </cell>
        </row>
        <row r="1809">
          <cell r="A1809">
            <v>3424</v>
          </cell>
          <cell r="B1809">
            <v>13</v>
          </cell>
          <cell r="C1809" t="str">
            <v>VIC</v>
          </cell>
        </row>
        <row r="1810">
          <cell r="A1810">
            <v>3427</v>
          </cell>
          <cell r="B1810">
            <v>18</v>
          </cell>
          <cell r="C1810" t="str">
            <v>VIC</v>
          </cell>
        </row>
        <row r="1811">
          <cell r="A1811">
            <v>3428</v>
          </cell>
          <cell r="B1811">
            <v>18</v>
          </cell>
          <cell r="C1811" t="str">
            <v>VIC</v>
          </cell>
        </row>
        <row r="1812">
          <cell r="A1812">
            <v>3429</v>
          </cell>
          <cell r="B1812">
            <v>18</v>
          </cell>
          <cell r="C1812" t="str">
            <v>VIC</v>
          </cell>
        </row>
        <row r="1813">
          <cell r="A1813">
            <v>3430</v>
          </cell>
          <cell r="B1813">
            <v>18</v>
          </cell>
          <cell r="C1813" t="str">
            <v>VIC</v>
          </cell>
        </row>
        <row r="1814">
          <cell r="A1814">
            <v>3431</v>
          </cell>
          <cell r="B1814">
            <v>17</v>
          </cell>
          <cell r="C1814" t="str">
            <v>VIC</v>
          </cell>
        </row>
        <row r="1815">
          <cell r="A1815">
            <v>3432</v>
          </cell>
          <cell r="B1815">
            <v>17</v>
          </cell>
          <cell r="C1815" t="str">
            <v>VIC</v>
          </cell>
        </row>
        <row r="1816">
          <cell r="A1816">
            <v>3433</v>
          </cell>
          <cell r="B1816">
            <v>17</v>
          </cell>
          <cell r="C1816" t="str">
            <v>VIC</v>
          </cell>
        </row>
        <row r="1817">
          <cell r="A1817">
            <v>3434</v>
          </cell>
          <cell r="B1817">
            <v>17</v>
          </cell>
          <cell r="C1817" t="str">
            <v>VIC</v>
          </cell>
        </row>
        <row r="1818">
          <cell r="A1818">
            <v>3435</v>
          </cell>
          <cell r="B1818">
            <v>17</v>
          </cell>
          <cell r="C1818" t="str">
            <v>VIC</v>
          </cell>
        </row>
        <row r="1819">
          <cell r="A1819">
            <v>3437</v>
          </cell>
          <cell r="B1819">
            <v>17</v>
          </cell>
          <cell r="C1819" t="str">
            <v>VIC</v>
          </cell>
        </row>
        <row r="1820">
          <cell r="A1820">
            <v>3438</v>
          </cell>
          <cell r="B1820">
            <v>17</v>
          </cell>
          <cell r="C1820" t="str">
            <v>VIC</v>
          </cell>
        </row>
        <row r="1821">
          <cell r="A1821">
            <v>3440</v>
          </cell>
          <cell r="B1821">
            <v>17</v>
          </cell>
          <cell r="C1821" t="str">
            <v>VIC</v>
          </cell>
        </row>
        <row r="1822">
          <cell r="A1822">
            <v>3441</v>
          </cell>
          <cell r="B1822">
            <v>17</v>
          </cell>
          <cell r="C1822" t="str">
            <v>VIC</v>
          </cell>
        </row>
        <row r="1823">
          <cell r="A1823">
            <v>3442</v>
          </cell>
          <cell r="B1823">
            <v>17</v>
          </cell>
          <cell r="C1823" t="str">
            <v>VIC</v>
          </cell>
        </row>
        <row r="1824">
          <cell r="A1824">
            <v>3444</v>
          </cell>
          <cell r="B1824">
            <v>17</v>
          </cell>
          <cell r="C1824" t="str">
            <v>VIC</v>
          </cell>
        </row>
        <row r="1825">
          <cell r="A1825">
            <v>3446</v>
          </cell>
          <cell r="B1825">
            <v>17</v>
          </cell>
          <cell r="C1825" t="str">
            <v>VIC</v>
          </cell>
        </row>
        <row r="1826">
          <cell r="A1826">
            <v>3447</v>
          </cell>
          <cell r="B1826">
            <v>17</v>
          </cell>
          <cell r="C1826" t="str">
            <v>VIC</v>
          </cell>
        </row>
        <row r="1827">
          <cell r="A1827">
            <v>3448</v>
          </cell>
          <cell r="B1827">
            <v>17</v>
          </cell>
          <cell r="C1827" t="str">
            <v>VIC</v>
          </cell>
        </row>
        <row r="1828">
          <cell r="A1828">
            <v>3450</v>
          </cell>
          <cell r="B1828">
            <v>17</v>
          </cell>
          <cell r="C1828" t="str">
            <v>VIC</v>
          </cell>
        </row>
        <row r="1829">
          <cell r="A1829">
            <v>3451</v>
          </cell>
          <cell r="B1829">
            <v>17</v>
          </cell>
          <cell r="C1829" t="str">
            <v>VIC</v>
          </cell>
        </row>
        <row r="1830">
          <cell r="A1830">
            <v>3453</v>
          </cell>
          <cell r="B1830">
            <v>17</v>
          </cell>
          <cell r="C1830" t="str">
            <v>VIC</v>
          </cell>
        </row>
        <row r="1831">
          <cell r="A1831">
            <v>3458</v>
          </cell>
          <cell r="B1831">
            <v>17</v>
          </cell>
          <cell r="C1831" t="str">
            <v>VIC</v>
          </cell>
        </row>
        <row r="1832">
          <cell r="A1832">
            <v>3460</v>
          </cell>
          <cell r="B1832">
            <v>17</v>
          </cell>
          <cell r="C1832" t="str">
            <v>VIC</v>
          </cell>
        </row>
        <row r="1833">
          <cell r="A1833">
            <v>3461</v>
          </cell>
          <cell r="B1833">
            <v>17</v>
          </cell>
          <cell r="C1833" t="str">
            <v>VIC</v>
          </cell>
        </row>
        <row r="1834">
          <cell r="A1834">
            <v>3462</v>
          </cell>
          <cell r="B1834">
            <v>17</v>
          </cell>
          <cell r="C1834" t="str">
            <v>VIC</v>
          </cell>
        </row>
        <row r="1835">
          <cell r="A1835">
            <v>3463</v>
          </cell>
          <cell r="B1835">
            <v>17</v>
          </cell>
          <cell r="C1835" t="str">
            <v>VIC</v>
          </cell>
        </row>
        <row r="1836">
          <cell r="A1836">
            <v>3464</v>
          </cell>
          <cell r="B1836">
            <v>17</v>
          </cell>
          <cell r="C1836" t="str">
            <v>VIC</v>
          </cell>
        </row>
        <row r="1837">
          <cell r="A1837">
            <v>3465</v>
          </cell>
          <cell r="B1837">
            <v>17</v>
          </cell>
          <cell r="C1837" t="str">
            <v>VIC</v>
          </cell>
        </row>
        <row r="1838">
          <cell r="A1838">
            <v>3467</v>
          </cell>
          <cell r="B1838">
            <v>17</v>
          </cell>
          <cell r="C1838" t="str">
            <v>VIC</v>
          </cell>
        </row>
        <row r="1839">
          <cell r="A1839">
            <v>3468</v>
          </cell>
          <cell r="B1839">
            <v>16</v>
          </cell>
          <cell r="C1839" t="str">
            <v>VIC</v>
          </cell>
        </row>
        <row r="1840">
          <cell r="A1840">
            <v>3469</v>
          </cell>
          <cell r="B1840">
            <v>14</v>
          </cell>
          <cell r="C1840" t="str">
            <v>VIC</v>
          </cell>
        </row>
        <row r="1841">
          <cell r="A1841">
            <v>3472</v>
          </cell>
          <cell r="B1841">
            <v>16</v>
          </cell>
          <cell r="C1841" t="str">
            <v>VIC</v>
          </cell>
        </row>
        <row r="1842">
          <cell r="A1842">
            <v>3475</v>
          </cell>
          <cell r="B1842">
            <v>16</v>
          </cell>
          <cell r="C1842" t="str">
            <v>VIC</v>
          </cell>
        </row>
        <row r="1843">
          <cell r="A1843">
            <v>3478</v>
          </cell>
          <cell r="B1843">
            <v>14</v>
          </cell>
          <cell r="C1843" t="str">
            <v>VIC</v>
          </cell>
        </row>
        <row r="1844">
          <cell r="A1844">
            <v>3480</v>
          </cell>
          <cell r="B1844">
            <v>14</v>
          </cell>
          <cell r="C1844" t="str">
            <v>VIC</v>
          </cell>
        </row>
        <row r="1845">
          <cell r="A1845">
            <v>3482</v>
          </cell>
          <cell r="B1845">
            <v>14</v>
          </cell>
          <cell r="C1845" t="str">
            <v>VIC</v>
          </cell>
        </row>
        <row r="1846">
          <cell r="A1846">
            <v>3483</v>
          </cell>
          <cell r="B1846">
            <v>13</v>
          </cell>
          <cell r="C1846" t="str">
            <v>VIC</v>
          </cell>
        </row>
        <row r="1847">
          <cell r="A1847">
            <v>3485</v>
          </cell>
          <cell r="B1847">
            <v>13</v>
          </cell>
          <cell r="C1847" t="str">
            <v>VIC</v>
          </cell>
        </row>
        <row r="1848">
          <cell r="A1848">
            <v>3487</v>
          </cell>
          <cell r="B1848">
            <v>13</v>
          </cell>
          <cell r="C1848" t="str">
            <v>VIC</v>
          </cell>
        </row>
        <row r="1849">
          <cell r="A1849">
            <v>3488</v>
          </cell>
          <cell r="B1849">
            <v>13</v>
          </cell>
          <cell r="C1849" t="str">
            <v>VIC</v>
          </cell>
        </row>
        <row r="1850">
          <cell r="A1850">
            <v>3489</v>
          </cell>
          <cell r="B1850">
            <v>13</v>
          </cell>
          <cell r="C1850" t="str">
            <v>VIC</v>
          </cell>
        </row>
        <row r="1851">
          <cell r="A1851">
            <v>3490</v>
          </cell>
          <cell r="B1851">
            <v>13</v>
          </cell>
          <cell r="C1851" t="str">
            <v>VIC</v>
          </cell>
        </row>
        <row r="1852">
          <cell r="A1852">
            <v>3491</v>
          </cell>
          <cell r="B1852">
            <v>13</v>
          </cell>
          <cell r="C1852" t="str">
            <v>VIC</v>
          </cell>
        </row>
        <row r="1853">
          <cell r="A1853">
            <v>3494</v>
          </cell>
          <cell r="B1853">
            <v>13</v>
          </cell>
          <cell r="C1853" t="str">
            <v>VIC</v>
          </cell>
        </row>
        <row r="1854">
          <cell r="A1854">
            <v>3496</v>
          </cell>
          <cell r="B1854">
            <v>13</v>
          </cell>
          <cell r="C1854" t="str">
            <v>VIC</v>
          </cell>
        </row>
        <row r="1855">
          <cell r="A1855">
            <v>3498</v>
          </cell>
          <cell r="B1855">
            <v>13</v>
          </cell>
          <cell r="C1855" t="str">
            <v>VIC</v>
          </cell>
        </row>
        <row r="1856">
          <cell r="A1856">
            <v>3500</v>
          </cell>
          <cell r="B1856">
            <v>13</v>
          </cell>
          <cell r="C1856" t="str">
            <v>VIC</v>
          </cell>
        </row>
        <row r="1857">
          <cell r="A1857">
            <v>3501</v>
          </cell>
          <cell r="B1857">
            <v>13</v>
          </cell>
          <cell r="C1857" t="str">
            <v>VIC</v>
          </cell>
        </row>
        <row r="1858">
          <cell r="A1858">
            <v>3502</v>
          </cell>
          <cell r="B1858">
            <v>13</v>
          </cell>
          <cell r="C1858" t="str">
            <v>VIC</v>
          </cell>
        </row>
        <row r="1859">
          <cell r="A1859">
            <v>3505</v>
          </cell>
          <cell r="B1859">
            <v>13</v>
          </cell>
          <cell r="C1859" t="str">
            <v>VIC</v>
          </cell>
        </row>
        <row r="1860">
          <cell r="A1860">
            <v>3506</v>
          </cell>
          <cell r="B1860">
            <v>13</v>
          </cell>
          <cell r="C1860" t="str">
            <v>VIC</v>
          </cell>
        </row>
        <row r="1861">
          <cell r="A1861">
            <v>3507</v>
          </cell>
          <cell r="B1861">
            <v>13</v>
          </cell>
          <cell r="C1861" t="str">
            <v>VIC</v>
          </cell>
        </row>
        <row r="1862">
          <cell r="A1862">
            <v>3509</v>
          </cell>
          <cell r="B1862">
            <v>13</v>
          </cell>
          <cell r="C1862" t="str">
            <v>VIC</v>
          </cell>
        </row>
        <row r="1863">
          <cell r="A1863">
            <v>3512</v>
          </cell>
          <cell r="B1863">
            <v>13</v>
          </cell>
          <cell r="C1863" t="str">
            <v>VIC</v>
          </cell>
        </row>
        <row r="1864">
          <cell r="A1864">
            <v>3515</v>
          </cell>
          <cell r="B1864">
            <v>16</v>
          </cell>
          <cell r="C1864" t="str">
            <v>VIC</v>
          </cell>
        </row>
        <row r="1865">
          <cell r="A1865">
            <v>3516</v>
          </cell>
          <cell r="B1865">
            <v>16</v>
          </cell>
          <cell r="C1865" t="str">
            <v>VIC</v>
          </cell>
        </row>
        <row r="1866">
          <cell r="A1866">
            <v>3517</v>
          </cell>
          <cell r="B1866">
            <v>16</v>
          </cell>
          <cell r="C1866" t="str">
            <v>VIC</v>
          </cell>
        </row>
        <row r="1867">
          <cell r="A1867">
            <v>3518</v>
          </cell>
          <cell r="B1867">
            <v>16</v>
          </cell>
          <cell r="C1867" t="str">
            <v>VIC</v>
          </cell>
        </row>
        <row r="1868">
          <cell r="A1868">
            <v>3520</v>
          </cell>
          <cell r="B1868">
            <v>16</v>
          </cell>
          <cell r="C1868" t="str">
            <v>VIC</v>
          </cell>
        </row>
        <row r="1869">
          <cell r="A1869">
            <v>3521</v>
          </cell>
          <cell r="B1869">
            <v>17</v>
          </cell>
          <cell r="C1869" t="str">
            <v>VIC</v>
          </cell>
        </row>
        <row r="1870">
          <cell r="A1870">
            <v>3522</v>
          </cell>
          <cell r="B1870">
            <v>17</v>
          </cell>
          <cell r="C1870" t="str">
            <v>VIC</v>
          </cell>
        </row>
        <row r="1871">
          <cell r="A1871">
            <v>3523</v>
          </cell>
          <cell r="B1871">
            <v>17</v>
          </cell>
          <cell r="C1871" t="str">
            <v>VIC</v>
          </cell>
        </row>
        <row r="1872">
          <cell r="A1872">
            <v>3525</v>
          </cell>
          <cell r="B1872">
            <v>17</v>
          </cell>
          <cell r="C1872" t="str">
            <v>VIC</v>
          </cell>
        </row>
        <row r="1873">
          <cell r="A1873">
            <v>3527</v>
          </cell>
          <cell r="B1873">
            <v>14</v>
          </cell>
          <cell r="C1873" t="str">
            <v>VIC</v>
          </cell>
        </row>
        <row r="1874">
          <cell r="A1874">
            <v>3529</v>
          </cell>
          <cell r="B1874">
            <v>13</v>
          </cell>
          <cell r="C1874" t="str">
            <v>VIC</v>
          </cell>
        </row>
        <row r="1875">
          <cell r="A1875">
            <v>3530</v>
          </cell>
          <cell r="B1875">
            <v>13</v>
          </cell>
          <cell r="C1875" t="str">
            <v>VIC</v>
          </cell>
        </row>
        <row r="1876">
          <cell r="A1876">
            <v>3531</v>
          </cell>
          <cell r="B1876">
            <v>13</v>
          </cell>
          <cell r="C1876" t="str">
            <v>VIC</v>
          </cell>
        </row>
        <row r="1877">
          <cell r="A1877">
            <v>3533</v>
          </cell>
          <cell r="B1877">
            <v>13</v>
          </cell>
          <cell r="C1877" t="str">
            <v>VIC</v>
          </cell>
        </row>
        <row r="1878">
          <cell r="A1878">
            <v>3537</v>
          </cell>
          <cell r="B1878">
            <v>13</v>
          </cell>
          <cell r="C1878" t="str">
            <v>VIC</v>
          </cell>
        </row>
        <row r="1879">
          <cell r="A1879">
            <v>3540</v>
          </cell>
          <cell r="B1879">
            <v>13</v>
          </cell>
          <cell r="C1879" t="str">
            <v>VIC</v>
          </cell>
        </row>
        <row r="1880">
          <cell r="A1880">
            <v>3542</v>
          </cell>
          <cell r="B1880">
            <v>13</v>
          </cell>
          <cell r="C1880" t="str">
            <v>VIC</v>
          </cell>
        </row>
        <row r="1881">
          <cell r="A1881">
            <v>3544</v>
          </cell>
          <cell r="B1881">
            <v>13</v>
          </cell>
          <cell r="C1881" t="str">
            <v>VIC</v>
          </cell>
        </row>
        <row r="1882">
          <cell r="A1882">
            <v>3546</v>
          </cell>
          <cell r="B1882">
            <v>13</v>
          </cell>
          <cell r="C1882" t="str">
            <v>VIC</v>
          </cell>
        </row>
        <row r="1883">
          <cell r="A1883">
            <v>3549</v>
          </cell>
          <cell r="B1883">
            <v>13</v>
          </cell>
          <cell r="C1883" t="str">
            <v>VIC</v>
          </cell>
        </row>
        <row r="1884">
          <cell r="A1884">
            <v>3550</v>
          </cell>
          <cell r="B1884">
            <v>16</v>
          </cell>
          <cell r="C1884" t="str">
            <v>VIC</v>
          </cell>
        </row>
        <row r="1885">
          <cell r="A1885">
            <v>3551</v>
          </cell>
          <cell r="B1885">
            <v>16</v>
          </cell>
          <cell r="C1885" t="str">
            <v>VIC</v>
          </cell>
        </row>
        <row r="1886">
          <cell r="A1886">
            <v>3552</v>
          </cell>
          <cell r="B1886">
            <v>16</v>
          </cell>
          <cell r="C1886" t="str">
            <v>VIC</v>
          </cell>
        </row>
        <row r="1887">
          <cell r="A1887">
            <v>3554</v>
          </cell>
          <cell r="B1887">
            <v>16</v>
          </cell>
          <cell r="C1887" t="str">
            <v>VIC</v>
          </cell>
        </row>
        <row r="1888">
          <cell r="A1888">
            <v>3555</v>
          </cell>
          <cell r="B1888">
            <v>16</v>
          </cell>
          <cell r="C1888" t="str">
            <v>VIC</v>
          </cell>
        </row>
        <row r="1889">
          <cell r="A1889">
            <v>3556</v>
          </cell>
          <cell r="B1889">
            <v>16</v>
          </cell>
          <cell r="C1889" t="str">
            <v>VIC</v>
          </cell>
        </row>
        <row r="1890">
          <cell r="A1890">
            <v>3557</v>
          </cell>
          <cell r="B1890">
            <v>16</v>
          </cell>
          <cell r="C1890" t="str">
            <v>VIC</v>
          </cell>
        </row>
        <row r="1891">
          <cell r="A1891">
            <v>3558</v>
          </cell>
          <cell r="B1891">
            <v>16</v>
          </cell>
          <cell r="C1891" t="str">
            <v>VIC</v>
          </cell>
        </row>
        <row r="1892">
          <cell r="A1892">
            <v>3559</v>
          </cell>
          <cell r="B1892">
            <v>16</v>
          </cell>
          <cell r="C1892" t="str">
            <v>VIC</v>
          </cell>
        </row>
        <row r="1893">
          <cell r="A1893">
            <v>3561</v>
          </cell>
          <cell r="B1893">
            <v>16</v>
          </cell>
          <cell r="C1893" t="str">
            <v>VIC</v>
          </cell>
        </row>
        <row r="1894">
          <cell r="A1894">
            <v>3562</v>
          </cell>
          <cell r="B1894">
            <v>16</v>
          </cell>
          <cell r="C1894" t="str">
            <v>VIC</v>
          </cell>
        </row>
        <row r="1895">
          <cell r="A1895">
            <v>3563</v>
          </cell>
          <cell r="B1895">
            <v>16</v>
          </cell>
          <cell r="C1895" t="str">
            <v>VIC</v>
          </cell>
        </row>
        <row r="1896">
          <cell r="A1896">
            <v>3564</v>
          </cell>
          <cell r="B1896">
            <v>16</v>
          </cell>
          <cell r="C1896" t="str">
            <v>VIC</v>
          </cell>
        </row>
        <row r="1897">
          <cell r="A1897">
            <v>3565</v>
          </cell>
          <cell r="B1897">
            <v>16</v>
          </cell>
          <cell r="C1897" t="str">
            <v>VIC</v>
          </cell>
        </row>
        <row r="1898">
          <cell r="A1898">
            <v>3566</v>
          </cell>
          <cell r="B1898">
            <v>16</v>
          </cell>
          <cell r="C1898" t="str">
            <v>VIC</v>
          </cell>
        </row>
        <row r="1899">
          <cell r="A1899">
            <v>3567</v>
          </cell>
          <cell r="B1899">
            <v>16</v>
          </cell>
          <cell r="C1899" t="str">
            <v>VIC</v>
          </cell>
        </row>
        <row r="1900">
          <cell r="A1900">
            <v>3568</v>
          </cell>
          <cell r="B1900">
            <v>16</v>
          </cell>
          <cell r="C1900" t="str">
            <v>VIC</v>
          </cell>
        </row>
        <row r="1901">
          <cell r="A1901">
            <v>3570</v>
          </cell>
          <cell r="B1901">
            <v>16</v>
          </cell>
          <cell r="C1901" t="str">
            <v>VIC</v>
          </cell>
        </row>
        <row r="1902">
          <cell r="A1902">
            <v>3571</v>
          </cell>
          <cell r="B1902">
            <v>16</v>
          </cell>
          <cell r="C1902" t="str">
            <v>VIC</v>
          </cell>
        </row>
        <row r="1903">
          <cell r="A1903">
            <v>3572</v>
          </cell>
          <cell r="B1903">
            <v>16</v>
          </cell>
          <cell r="C1903" t="str">
            <v>VIC</v>
          </cell>
        </row>
        <row r="1904">
          <cell r="A1904">
            <v>3573</v>
          </cell>
          <cell r="B1904">
            <v>16</v>
          </cell>
          <cell r="C1904" t="str">
            <v>VIC</v>
          </cell>
        </row>
        <row r="1905">
          <cell r="A1905">
            <v>3575</v>
          </cell>
          <cell r="B1905">
            <v>16</v>
          </cell>
          <cell r="C1905" t="str">
            <v>VIC</v>
          </cell>
        </row>
        <row r="1906">
          <cell r="A1906">
            <v>3576</v>
          </cell>
          <cell r="B1906">
            <v>16</v>
          </cell>
          <cell r="C1906" t="str">
            <v>VIC</v>
          </cell>
        </row>
        <row r="1907">
          <cell r="A1907">
            <v>3578</v>
          </cell>
          <cell r="B1907">
            <v>16</v>
          </cell>
          <cell r="C1907" t="str">
            <v>VIC</v>
          </cell>
        </row>
        <row r="1908">
          <cell r="A1908">
            <v>3579</v>
          </cell>
          <cell r="B1908">
            <v>16</v>
          </cell>
          <cell r="C1908" t="str">
            <v>VIC</v>
          </cell>
        </row>
        <row r="1909">
          <cell r="A1909">
            <v>3580</v>
          </cell>
          <cell r="B1909">
            <v>16</v>
          </cell>
          <cell r="C1909" t="str">
            <v>VIC</v>
          </cell>
        </row>
        <row r="1910">
          <cell r="A1910">
            <v>3581</v>
          </cell>
          <cell r="B1910">
            <v>13</v>
          </cell>
          <cell r="C1910" t="str">
            <v>VIC</v>
          </cell>
        </row>
        <row r="1911">
          <cell r="A1911">
            <v>3583</v>
          </cell>
          <cell r="B1911">
            <v>13</v>
          </cell>
          <cell r="C1911" t="str">
            <v>VIC</v>
          </cell>
        </row>
        <row r="1912">
          <cell r="A1912">
            <v>3584</v>
          </cell>
          <cell r="B1912">
            <v>13</v>
          </cell>
          <cell r="C1912" t="str">
            <v>VIC</v>
          </cell>
        </row>
        <row r="1913">
          <cell r="A1913">
            <v>3585</v>
          </cell>
          <cell r="B1913">
            <v>13</v>
          </cell>
          <cell r="C1913" t="str">
            <v>VIC</v>
          </cell>
        </row>
        <row r="1914">
          <cell r="A1914">
            <v>3586</v>
          </cell>
          <cell r="B1914">
            <v>13</v>
          </cell>
          <cell r="C1914" t="str">
            <v>VIC</v>
          </cell>
        </row>
        <row r="1915">
          <cell r="A1915">
            <v>3588</v>
          </cell>
          <cell r="B1915">
            <v>13</v>
          </cell>
          <cell r="C1915" t="str">
            <v>VIC</v>
          </cell>
        </row>
        <row r="1916">
          <cell r="A1916">
            <v>3589</v>
          </cell>
          <cell r="B1916">
            <v>13</v>
          </cell>
          <cell r="C1916" t="str">
            <v>VIC</v>
          </cell>
        </row>
        <row r="1917">
          <cell r="A1917">
            <v>3590</v>
          </cell>
          <cell r="B1917">
            <v>13</v>
          </cell>
          <cell r="C1917" t="str">
            <v>VIC</v>
          </cell>
        </row>
        <row r="1918">
          <cell r="A1918">
            <v>3591</v>
          </cell>
          <cell r="B1918">
            <v>13</v>
          </cell>
          <cell r="C1918" t="str">
            <v>VIC</v>
          </cell>
        </row>
        <row r="1919">
          <cell r="A1919">
            <v>3594</v>
          </cell>
          <cell r="B1919">
            <v>13</v>
          </cell>
          <cell r="C1919" t="str">
            <v>VIC</v>
          </cell>
        </row>
        <row r="1920">
          <cell r="A1920">
            <v>3595</v>
          </cell>
          <cell r="B1920">
            <v>13</v>
          </cell>
          <cell r="C1920" t="str">
            <v>VIC</v>
          </cell>
        </row>
        <row r="1921">
          <cell r="A1921">
            <v>3596</v>
          </cell>
          <cell r="B1921">
            <v>16</v>
          </cell>
          <cell r="C1921" t="str">
            <v>VIC</v>
          </cell>
        </row>
        <row r="1922">
          <cell r="A1922">
            <v>3597</v>
          </cell>
          <cell r="B1922">
            <v>13</v>
          </cell>
          <cell r="C1922" t="str">
            <v>VIC</v>
          </cell>
        </row>
        <row r="1923">
          <cell r="A1923">
            <v>3599</v>
          </cell>
          <cell r="B1923">
            <v>13</v>
          </cell>
          <cell r="C1923" t="str">
            <v>VIC</v>
          </cell>
        </row>
        <row r="1924">
          <cell r="A1924">
            <v>3607</v>
          </cell>
          <cell r="B1924">
            <v>17</v>
          </cell>
          <cell r="C1924" t="str">
            <v>VIC</v>
          </cell>
        </row>
        <row r="1925">
          <cell r="A1925">
            <v>3608</v>
          </cell>
          <cell r="B1925">
            <v>16</v>
          </cell>
          <cell r="C1925" t="str">
            <v>VIC</v>
          </cell>
        </row>
        <row r="1926">
          <cell r="A1926">
            <v>3610</v>
          </cell>
          <cell r="B1926">
            <v>16</v>
          </cell>
          <cell r="C1926" t="str">
            <v>VIC</v>
          </cell>
        </row>
        <row r="1927">
          <cell r="A1927">
            <v>3612</v>
          </cell>
          <cell r="B1927">
            <v>16</v>
          </cell>
          <cell r="C1927" t="str">
            <v>VIC</v>
          </cell>
        </row>
        <row r="1928">
          <cell r="A1928">
            <v>3614</v>
          </cell>
          <cell r="B1928">
            <v>16</v>
          </cell>
          <cell r="C1928" t="str">
            <v>VIC</v>
          </cell>
        </row>
        <row r="1929">
          <cell r="A1929">
            <v>3616</v>
          </cell>
          <cell r="B1929">
            <v>16</v>
          </cell>
          <cell r="C1929" t="str">
            <v>VIC</v>
          </cell>
        </row>
        <row r="1930">
          <cell r="A1930">
            <v>3617</v>
          </cell>
          <cell r="B1930">
            <v>16</v>
          </cell>
          <cell r="C1930" t="str">
            <v>VIC</v>
          </cell>
        </row>
        <row r="1931">
          <cell r="A1931">
            <v>3618</v>
          </cell>
          <cell r="B1931">
            <v>16</v>
          </cell>
          <cell r="C1931" t="str">
            <v>VIC</v>
          </cell>
        </row>
        <row r="1932">
          <cell r="A1932">
            <v>3619</v>
          </cell>
          <cell r="B1932">
            <v>16</v>
          </cell>
          <cell r="C1932" t="str">
            <v>VIC</v>
          </cell>
        </row>
        <row r="1933">
          <cell r="A1933">
            <v>3620</v>
          </cell>
          <cell r="B1933">
            <v>16</v>
          </cell>
          <cell r="C1933" t="str">
            <v>VIC</v>
          </cell>
        </row>
        <row r="1934">
          <cell r="A1934">
            <v>3621</v>
          </cell>
          <cell r="B1934">
            <v>16</v>
          </cell>
          <cell r="C1934" t="str">
            <v>VIC</v>
          </cell>
        </row>
        <row r="1935">
          <cell r="A1935">
            <v>3622</v>
          </cell>
          <cell r="B1935">
            <v>16</v>
          </cell>
          <cell r="C1935" t="str">
            <v>VIC</v>
          </cell>
        </row>
        <row r="1936">
          <cell r="A1936">
            <v>3623</v>
          </cell>
          <cell r="B1936">
            <v>16</v>
          </cell>
          <cell r="C1936" t="str">
            <v>VIC</v>
          </cell>
        </row>
        <row r="1937">
          <cell r="A1937">
            <v>3624</v>
          </cell>
          <cell r="B1937">
            <v>16</v>
          </cell>
          <cell r="C1937" t="str">
            <v>VIC</v>
          </cell>
        </row>
        <row r="1938">
          <cell r="A1938">
            <v>3629</v>
          </cell>
          <cell r="B1938">
            <v>16</v>
          </cell>
          <cell r="C1938" t="str">
            <v>VIC</v>
          </cell>
        </row>
        <row r="1939">
          <cell r="A1939">
            <v>3630</v>
          </cell>
          <cell r="B1939">
            <v>16</v>
          </cell>
          <cell r="C1939" t="str">
            <v>VIC</v>
          </cell>
        </row>
        <row r="1940">
          <cell r="A1940">
            <v>3631</v>
          </cell>
          <cell r="B1940">
            <v>16</v>
          </cell>
          <cell r="C1940" t="str">
            <v>VIC</v>
          </cell>
        </row>
        <row r="1941">
          <cell r="A1941">
            <v>3632</v>
          </cell>
          <cell r="B1941">
            <v>16</v>
          </cell>
          <cell r="C1941" t="str">
            <v>VIC</v>
          </cell>
        </row>
        <row r="1942">
          <cell r="A1942">
            <v>3633</v>
          </cell>
          <cell r="B1942">
            <v>16</v>
          </cell>
          <cell r="C1942" t="str">
            <v>VIC</v>
          </cell>
        </row>
        <row r="1943">
          <cell r="A1943">
            <v>3634</v>
          </cell>
          <cell r="B1943">
            <v>16</v>
          </cell>
          <cell r="C1943" t="str">
            <v>VIC</v>
          </cell>
        </row>
        <row r="1944">
          <cell r="A1944">
            <v>3635</v>
          </cell>
          <cell r="B1944">
            <v>16</v>
          </cell>
          <cell r="C1944" t="str">
            <v>VIC</v>
          </cell>
        </row>
        <row r="1945">
          <cell r="A1945">
            <v>3636</v>
          </cell>
          <cell r="B1945">
            <v>16</v>
          </cell>
          <cell r="C1945" t="str">
            <v>VIC</v>
          </cell>
        </row>
        <row r="1946">
          <cell r="A1946">
            <v>3637</v>
          </cell>
          <cell r="B1946">
            <v>16</v>
          </cell>
          <cell r="C1946" t="str">
            <v>VIC</v>
          </cell>
        </row>
        <row r="1947">
          <cell r="A1947">
            <v>3638</v>
          </cell>
          <cell r="B1947">
            <v>16</v>
          </cell>
          <cell r="C1947" t="str">
            <v>VIC</v>
          </cell>
        </row>
        <row r="1948">
          <cell r="A1948">
            <v>3639</v>
          </cell>
          <cell r="B1948">
            <v>16</v>
          </cell>
          <cell r="C1948" t="str">
            <v>VIC</v>
          </cell>
        </row>
        <row r="1949">
          <cell r="A1949">
            <v>3640</v>
          </cell>
          <cell r="B1949">
            <v>16</v>
          </cell>
          <cell r="C1949" t="str">
            <v>VIC</v>
          </cell>
        </row>
        <row r="1950">
          <cell r="A1950">
            <v>3641</v>
          </cell>
          <cell r="B1950">
            <v>16</v>
          </cell>
          <cell r="C1950" t="str">
            <v>VIC</v>
          </cell>
        </row>
        <row r="1951">
          <cell r="A1951">
            <v>3643</v>
          </cell>
          <cell r="B1951">
            <v>16</v>
          </cell>
          <cell r="C1951" t="str">
            <v>VIC</v>
          </cell>
        </row>
        <row r="1952">
          <cell r="A1952">
            <v>3644</v>
          </cell>
          <cell r="B1952">
            <v>16</v>
          </cell>
          <cell r="C1952" t="str">
            <v>VIC</v>
          </cell>
        </row>
        <row r="1953">
          <cell r="A1953">
            <v>3646</v>
          </cell>
          <cell r="B1953">
            <v>16</v>
          </cell>
          <cell r="C1953" t="str">
            <v>VIC</v>
          </cell>
        </row>
        <row r="1954">
          <cell r="A1954">
            <v>3647</v>
          </cell>
          <cell r="B1954">
            <v>16</v>
          </cell>
          <cell r="C1954" t="str">
            <v>VIC</v>
          </cell>
        </row>
        <row r="1955">
          <cell r="A1955">
            <v>3649</v>
          </cell>
          <cell r="B1955">
            <v>16</v>
          </cell>
          <cell r="C1955" t="str">
            <v>VIC</v>
          </cell>
        </row>
        <row r="1956">
          <cell r="A1956">
            <v>3658</v>
          </cell>
          <cell r="B1956">
            <v>17</v>
          </cell>
          <cell r="C1956" t="str">
            <v>VIC</v>
          </cell>
        </row>
        <row r="1957">
          <cell r="A1957">
            <v>3659</v>
          </cell>
          <cell r="B1957">
            <v>17</v>
          </cell>
          <cell r="C1957" t="str">
            <v>VIC</v>
          </cell>
        </row>
        <row r="1958">
          <cell r="A1958">
            <v>3660</v>
          </cell>
          <cell r="B1958">
            <v>17</v>
          </cell>
          <cell r="C1958" t="str">
            <v>VIC</v>
          </cell>
        </row>
        <row r="1959">
          <cell r="A1959">
            <v>3661</v>
          </cell>
          <cell r="B1959">
            <v>17</v>
          </cell>
          <cell r="C1959" t="str">
            <v>VIC</v>
          </cell>
        </row>
        <row r="1960">
          <cell r="A1960">
            <v>3662</v>
          </cell>
          <cell r="B1960">
            <v>17</v>
          </cell>
          <cell r="C1960" t="str">
            <v>VIC</v>
          </cell>
        </row>
        <row r="1961">
          <cell r="A1961">
            <v>3663</v>
          </cell>
          <cell r="B1961">
            <v>17</v>
          </cell>
          <cell r="C1961" t="str">
            <v>VIC</v>
          </cell>
        </row>
        <row r="1962">
          <cell r="A1962">
            <v>3664</v>
          </cell>
          <cell r="B1962">
            <v>17</v>
          </cell>
          <cell r="C1962" t="str">
            <v>VIC</v>
          </cell>
        </row>
        <row r="1963">
          <cell r="A1963">
            <v>3665</v>
          </cell>
          <cell r="B1963">
            <v>16</v>
          </cell>
          <cell r="C1963" t="str">
            <v>VIC</v>
          </cell>
        </row>
        <row r="1964">
          <cell r="A1964">
            <v>3666</v>
          </cell>
          <cell r="B1964">
            <v>16</v>
          </cell>
          <cell r="C1964" t="str">
            <v>VIC</v>
          </cell>
        </row>
        <row r="1965">
          <cell r="A1965">
            <v>3669</v>
          </cell>
          <cell r="B1965">
            <v>16</v>
          </cell>
          <cell r="C1965" t="str">
            <v>VIC</v>
          </cell>
        </row>
        <row r="1966">
          <cell r="A1966">
            <v>3670</v>
          </cell>
          <cell r="B1966">
            <v>19</v>
          </cell>
          <cell r="C1966" t="str">
            <v>VIC</v>
          </cell>
        </row>
        <row r="1967">
          <cell r="A1967">
            <v>3671</v>
          </cell>
          <cell r="B1967">
            <v>19</v>
          </cell>
          <cell r="C1967" t="str">
            <v>VIC</v>
          </cell>
        </row>
        <row r="1968">
          <cell r="A1968">
            <v>3672</v>
          </cell>
          <cell r="B1968">
            <v>19</v>
          </cell>
          <cell r="C1968" t="str">
            <v>VIC</v>
          </cell>
        </row>
        <row r="1969">
          <cell r="A1969">
            <v>3673</v>
          </cell>
          <cell r="B1969">
            <v>19</v>
          </cell>
          <cell r="C1969" t="str">
            <v>VIC</v>
          </cell>
        </row>
        <row r="1970">
          <cell r="A1970">
            <v>3675</v>
          </cell>
          <cell r="B1970">
            <v>19</v>
          </cell>
          <cell r="C1970" t="str">
            <v>VIC</v>
          </cell>
        </row>
        <row r="1971">
          <cell r="A1971">
            <v>3676</v>
          </cell>
          <cell r="B1971">
            <v>19</v>
          </cell>
          <cell r="C1971" t="str">
            <v>VIC</v>
          </cell>
        </row>
        <row r="1972">
          <cell r="A1972">
            <v>3677</v>
          </cell>
          <cell r="B1972">
            <v>19</v>
          </cell>
          <cell r="C1972" t="str">
            <v>VIC</v>
          </cell>
        </row>
        <row r="1973">
          <cell r="A1973">
            <v>3678</v>
          </cell>
          <cell r="B1973">
            <v>19</v>
          </cell>
          <cell r="C1973" t="str">
            <v>VIC</v>
          </cell>
        </row>
        <row r="1974">
          <cell r="A1974">
            <v>3682</v>
          </cell>
          <cell r="B1974">
            <v>19</v>
          </cell>
          <cell r="C1974" t="str">
            <v>VIC</v>
          </cell>
        </row>
        <row r="1975">
          <cell r="A1975">
            <v>3683</v>
          </cell>
          <cell r="B1975">
            <v>19</v>
          </cell>
          <cell r="C1975" t="str">
            <v>VIC</v>
          </cell>
        </row>
        <row r="1976">
          <cell r="A1976">
            <v>3685</v>
          </cell>
          <cell r="B1976">
            <v>19</v>
          </cell>
          <cell r="C1976" t="str">
            <v>VIC</v>
          </cell>
        </row>
        <row r="1977">
          <cell r="A1977">
            <v>3687</v>
          </cell>
          <cell r="B1977">
            <v>19</v>
          </cell>
          <cell r="C1977" t="str">
            <v>VIC</v>
          </cell>
        </row>
        <row r="1978">
          <cell r="A1978">
            <v>3688</v>
          </cell>
          <cell r="B1978">
            <v>19</v>
          </cell>
          <cell r="C1978" t="str">
            <v>VIC</v>
          </cell>
        </row>
        <row r="1979">
          <cell r="A1979">
            <v>3689</v>
          </cell>
          <cell r="B1979">
            <v>19</v>
          </cell>
          <cell r="C1979" t="str">
            <v>VIC</v>
          </cell>
        </row>
        <row r="1980">
          <cell r="A1980">
            <v>3690</v>
          </cell>
          <cell r="B1980">
            <v>19</v>
          </cell>
          <cell r="C1980" t="str">
            <v>VIC</v>
          </cell>
        </row>
        <row r="1981">
          <cell r="A1981">
            <v>3691</v>
          </cell>
          <cell r="B1981">
            <v>19</v>
          </cell>
          <cell r="C1981" t="str">
            <v>VIC</v>
          </cell>
        </row>
        <row r="1982">
          <cell r="A1982">
            <v>3693</v>
          </cell>
          <cell r="B1982">
            <v>19</v>
          </cell>
          <cell r="C1982" t="str">
            <v>VIC</v>
          </cell>
        </row>
        <row r="1983">
          <cell r="A1983">
            <v>3694</v>
          </cell>
          <cell r="B1983">
            <v>19</v>
          </cell>
          <cell r="C1983" t="str">
            <v>VIC</v>
          </cell>
        </row>
        <row r="1984">
          <cell r="A1984">
            <v>3695</v>
          </cell>
          <cell r="B1984">
            <v>19</v>
          </cell>
          <cell r="C1984" t="str">
            <v>VIC</v>
          </cell>
        </row>
        <row r="1985">
          <cell r="A1985">
            <v>3697</v>
          </cell>
          <cell r="B1985">
            <v>19</v>
          </cell>
          <cell r="C1985" t="str">
            <v>VIC</v>
          </cell>
        </row>
        <row r="1986">
          <cell r="A1986">
            <v>3698</v>
          </cell>
          <cell r="B1986">
            <v>19</v>
          </cell>
          <cell r="C1986" t="str">
            <v>VIC</v>
          </cell>
        </row>
        <row r="1987">
          <cell r="A1987">
            <v>3699</v>
          </cell>
          <cell r="B1987">
            <v>19</v>
          </cell>
          <cell r="C1987" t="str">
            <v>VIC</v>
          </cell>
        </row>
        <row r="1988">
          <cell r="A1988">
            <v>3700</v>
          </cell>
          <cell r="B1988">
            <v>19</v>
          </cell>
          <cell r="C1988" t="str">
            <v>VIC</v>
          </cell>
        </row>
        <row r="1989">
          <cell r="A1989">
            <v>3701</v>
          </cell>
          <cell r="B1989">
            <v>19</v>
          </cell>
          <cell r="C1989" t="str">
            <v>VIC</v>
          </cell>
        </row>
        <row r="1990">
          <cell r="A1990">
            <v>3704</v>
          </cell>
          <cell r="B1990">
            <v>19</v>
          </cell>
          <cell r="C1990" t="str">
            <v>VIC</v>
          </cell>
        </row>
        <row r="1991">
          <cell r="A1991">
            <v>3705</v>
          </cell>
          <cell r="B1991">
            <v>19</v>
          </cell>
          <cell r="C1991" t="str">
            <v>VIC</v>
          </cell>
        </row>
        <row r="1992">
          <cell r="A1992">
            <v>3707</v>
          </cell>
          <cell r="B1992">
            <v>19</v>
          </cell>
          <cell r="C1992" t="str">
            <v>VIC</v>
          </cell>
        </row>
        <row r="1993">
          <cell r="A1993">
            <v>3708</v>
          </cell>
          <cell r="B1993">
            <v>19</v>
          </cell>
          <cell r="C1993" t="str">
            <v>VIC</v>
          </cell>
        </row>
        <row r="1994">
          <cell r="A1994">
            <v>3709</v>
          </cell>
          <cell r="B1994">
            <v>19</v>
          </cell>
          <cell r="C1994" t="str">
            <v>VIC</v>
          </cell>
        </row>
        <row r="1995">
          <cell r="A1995">
            <v>3711</v>
          </cell>
          <cell r="B1995">
            <v>17</v>
          </cell>
          <cell r="C1995" t="str">
            <v>VIC</v>
          </cell>
        </row>
        <row r="1996">
          <cell r="A1996">
            <v>3712</v>
          </cell>
          <cell r="B1996">
            <v>17</v>
          </cell>
          <cell r="C1996" t="str">
            <v>VIC</v>
          </cell>
        </row>
        <row r="1997">
          <cell r="A1997">
            <v>3713</v>
          </cell>
          <cell r="B1997">
            <v>17</v>
          </cell>
          <cell r="C1997" t="str">
            <v>VIC</v>
          </cell>
        </row>
        <row r="1998">
          <cell r="A1998">
            <v>3714</v>
          </cell>
          <cell r="B1998">
            <v>17</v>
          </cell>
          <cell r="C1998" t="str">
            <v>VIC</v>
          </cell>
        </row>
        <row r="1999">
          <cell r="A1999">
            <v>3715</v>
          </cell>
          <cell r="B1999">
            <v>17</v>
          </cell>
          <cell r="C1999" t="str">
            <v>VIC</v>
          </cell>
        </row>
        <row r="2000">
          <cell r="A2000">
            <v>3717</v>
          </cell>
          <cell r="B2000">
            <v>17</v>
          </cell>
          <cell r="C2000" t="str">
            <v>VIC</v>
          </cell>
        </row>
        <row r="2001">
          <cell r="A2001">
            <v>3718</v>
          </cell>
          <cell r="B2001">
            <v>17</v>
          </cell>
          <cell r="C2001" t="str">
            <v>VIC</v>
          </cell>
        </row>
        <row r="2002">
          <cell r="A2002">
            <v>3719</v>
          </cell>
          <cell r="B2002">
            <v>17</v>
          </cell>
          <cell r="C2002" t="str">
            <v>VIC</v>
          </cell>
        </row>
        <row r="2003">
          <cell r="A2003">
            <v>3720</v>
          </cell>
          <cell r="B2003">
            <v>17</v>
          </cell>
          <cell r="C2003" t="str">
            <v>VIC</v>
          </cell>
        </row>
        <row r="2004">
          <cell r="A2004">
            <v>3722</v>
          </cell>
          <cell r="B2004">
            <v>19</v>
          </cell>
          <cell r="C2004" t="str">
            <v>VIC</v>
          </cell>
        </row>
        <row r="2005">
          <cell r="A2005">
            <v>3723</v>
          </cell>
          <cell r="B2005">
            <v>19</v>
          </cell>
          <cell r="C2005" t="str">
            <v>VIC</v>
          </cell>
        </row>
        <row r="2006">
          <cell r="A2006">
            <v>3724</v>
          </cell>
          <cell r="B2006">
            <v>19</v>
          </cell>
          <cell r="C2006" t="str">
            <v>VIC</v>
          </cell>
        </row>
        <row r="2007">
          <cell r="A2007">
            <v>3725</v>
          </cell>
          <cell r="B2007">
            <v>16</v>
          </cell>
          <cell r="C2007" t="str">
            <v>VIC</v>
          </cell>
        </row>
        <row r="2008">
          <cell r="A2008">
            <v>3726</v>
          </cell>
          <cell r="B2008">
            <v>16</v>
          </cell>
          <cell r="C2008" t="str">
            <v>VIC</v>
          </cell>
        </row>
        <row r="2009">
          <cell r="A2009">
            <v>3727</v>
          </cell>
          <cell r="B2009">
            <v>16</v>
          </cell>
          <cell r="C2009" t="str">
            <v>VIC</v>
          </cell>
        </row>
        <row r="2010">
          <cell r="A2010">
            <v>3728</v>
          </cell>
          <cell r="B2010">
            <v>16</v>
          </cell>
          <cell r="C2010" t="str">
            <v>VIC</v>
          </cell>
        </row>
        <row r="2011">
          <cell r="A2011">
            <v>3730</v>
          </cell>
          <cell r="B2011">
            <v>16</v>
          </cell>
          <cell r="C2011" t="str">
            <v>VIC</v>
          </cell>
        </row>
        <row r="2012">
          <cell r="A2012">
            <v>3732</v>
          </cell>
          <cell r="B2012">
            <v>19</v>
          </cell>
          <cell r="C2012" t="str">
            <v>VIC</v>
          </cell>
        </row>
        <row r="2013">
          <cell r="A2013">
            <v>3733</v>
          </cell>
          <cell r="B2013">
            <v>19</v>
          </cell>
          <cell r="C2013" t="str">
            <v>VIC</v>
          </cell>
        </row>
        <row r="2014">
          <cell r="A2014">
            <v>3735</v>
          </cell>
          <cell r="B2014">
            <v>19</v>
          </cell>
          <cell r="C2014" t="str">
            <v>VIC</v>
          </cell>
        </row>
        <row r="2015">
          <cell r="A2015">
            <v>3736</v>
          </cell>
          <cell r="B2015">
            <v>19</v>
          </cell>
          <cell r="C2015" t="str">
            <v>VIC</v>
          </cell>
        </row>
        <row r="2016">
          <cell r="A2016">
            <v>3737</v>
          </cell>
          <cell r="B2016">
            <v>19</v>
          </cell>
          <cell r="C2016" t="str">
            <v>VIC</v>
          </cell>
        </row>
        <row r="2017">
          <cell r="A2017">
            <v>3738</v>
          </cell>
          <cell r="B2017">
            <v>19</v>
          </cell>
          <cell r="C2017" t="str">
            <v>VIC</v>
          </cell>
        </row>
        <row r="2018">
          <cell r="A2018">
            <v>3739</v>
          </cell>
          <cell r="B2018">
            <v>19</v>
          </cell>
          <cell r="C2018" t="str">
            <v>VIC</v>
          </cell>
        </row>
        <row r="2019">
          <cell r="A2019">
            <v>3740</v>
          </cell>
          <cell r="B2019">
            <v>19</v>
          </cell>
          <cell r="C2019" t="str">
            <v>VIC</v>
          </cell>
        </row>
        <row r="2020">
          <cell r="A2020">
            <v>3741</v>
          </cell>
          <cell r="B2020">
            <v>19</v>
          </cell>
          <cell r="C2020" t="str">
            <v>VIC</v>
          </cell>
        </row>
        <row r="2021">
          <cell r="A2021">
            <v>3744</v>
          </cell>
          <cell r="B2021">
            <v>19</v>
          </cell>
          <cell r="C2021" t="str">
            <v>VIC</v>
          </cell>
        </row>
        <row r="2022">
          <cell r="A2022">
            <v>3746</v>
          </cell>
          <cell r="B2022">
            <v>19</v>
          </cell>
          <cell r="C2022" t="str">
            <v>VIC</v>
          </cell>
        </row>
        <row r="2023">
          <cell r="A2023">
            <v>3747</v>
          </cell>
          <cell r="B2023">
            <v>19</v>
          </cell>
          <cell r="C2023" t="str">
            <v>VIC</v>
          </cell>
        </row>
        <row r="2024">
          <cell r="A2024">
            <v>3749</v>
          </cell>
          <cell r="B2024">
            <v>19</v>
          </cell>
          <cell r="C2024" t="str">
            <v>VIC</v>
          </cell>
        </row>
        <row r="2025">
          <cell r="A2025">
            <v>3750</v>
          </cell>
          <cell r="B2025">
            <v>18</v>
          </cell>
          <cell r="C2025" t="str">
            <v>VIC</v>
          </cell>
        </row>
        <row r="2026">
          <cell r="A2026">
            <v>3751</v>
          </cell>
          <cell r="B2026">
            <v>17</v>
          </cell>
          <cell r="C2026" t="str">
            <v>VIC</v>
          </cell>
        </row>
        <row r="2027">
          <cell r="A2027">
            <v>3752</v>
          </cell>
          <cell r="B2027">
            <v>18</v>
          </cell>
          <cell r="C2027" t="str">
            <v>VIC</v>
          </cell>
        </row>
        <row r="2028">
          <cell r="A2028">
            <v>3753</v>
          </cell>
          <cell r="B2028">
            <v>17</v>
          </cell>
          <cell r="C2028" t="str">
            <v>VIC</v>
          </cell>
        </row>
        <row r="2029">
          <cell r="A2029">
            <v>3754</v>
          </cell>
          <cell r="B2029">
            <v>18</v>
          </cell>
          <cell r="C2029" t="str">
            <v>VIC</v>
          </cell>
        </row>
        <row r="2030">
          <cell r="A2030">
            <v>3755</v>
          </cell>
          <cell r="B2030">
            <v>18</v>
          </cell>
          <cell r="C2030" t="str">
            <v>VIC</v>
          </cell>
        </row>
        <row r="2031">
          <cell r="A2031">
            <v>3756</v>
          </cell>
          <cell r="B2031">
            <v>17</v>
          </cell>
          <cell r="C2031" t="str">
            <v>VIC</v>
          </cell>
        </row>
        <row r="2032">
          <cell r="A2032">
            <v>3757</v>
          </cell>
          <cell r="B2032">
            <v>17</v>
          </cell>
          <cell r="C2032" t="str">
            <v>VIC</v>
          </cell>
        </row>
        <row r="2033">
          <cell r="A2033">
            <v>3758</v>
          </cell>
          <cell r="B2033">
            <v>17</v>
          </cell>
          <cell r="C2033" t="str">
            <v>VIC</v>
          </cell>
        </row>
        <row r="2034">
          <cell r="A2034">
            <v>3759</v>
          </cell>
          <cell r="B2034">
            <v>18</v>
          </cell>
          <cell r="C2034" t="str">
            <v>VIC</v>
          </cell>
        </row>
        <row r="2035">
          <cell r="A2035">
            <v>3760</v>
          </cell>
          <cell r="B2035">
            <v>18</v>
          </cell>
          <cell r="C2035" t="str">
            <v>VIC</v>
          </cell>
        </row>
        <row r="2036">
          <cell r="A2036">
            <v>3761</v>
          </cell>
          <cell r="B2036">
            <v>18</v>
          </cell>
          <cell r="C2036" t="str">
            <v>VIC</v>
          </cell>
        </row>
        <row r="2037">
          <cell r="A2037">
            <v>3762</v>
          </cell>
          <cell r="B2037">
            <v>18</v>
          </cell>
          <cell r="C2037" t="str">
            <v>VIC</v>
          </cell>
        </row>
        <row r="2038">
          <cell r="A2038">
            <v>3763</v>
          </cell>
          <cell r="B2038">
            <v>18</v>
          </cell>
          <cell r="C2038" t="str">
            <v>VIC</v>
          </cell>
        </row>
        <row r="2039">
          <cell r="A2039">
            <v>3764</v>
          </cell>
          <cell r="B2039">
            <v>17</v>
          </cell>
          <cell r="C2039" t="str">
            <v>VIC</v>
          </cell>
        </row>
        <row r="2040">
          <cell r="A2040">
            <v>3765</v>
          </cell>
          <cell r="B2040">
            <v>18</v>
          </cell>
          <cell r="C2040" t="str">
            <v>VIC</v>
          </cell>
        </row>
        <row r="2041">
          <cell r="A2041">
            <v>3766</v>
          </cell>
          <cell r="B2041">
            <v>18</v>
          </cell>
          <cell r="C2041" t="str">
            <v>VIC</v>
          </cell>
        </row>
        <row r="2042">
          <cell r="A2042">
            <v>3767</v>
          </cell>
          <cell r="B2042">
            <v>18</v>
          </cell>
          <cell r="C2042" t="str">
            <v>VIC</v>
          </cell>
        </row>
        <row r="2043">
          <cell r="A2043">
            <v>3770</v>
          </cell>
          <cell r="B2043">
            <v>18</v>
          </cell>
          <cell r="C2043" t="str">
            <v>VIC</v>
          </cell>
        </row>
        <row r="2044">
          <cell r="A2044">
            <v>3775</v>
          </cell>
          <cell r="B2044">
            <v>18</v>
          </cell>
          <cell r="C2044" t="str">
            <v>VIC</v>
          </cell>
        </row>
        <row r="2045">
          <cell r="A2045">
            <v>3777</v>
          </cell>
          <cell r="B2045">
            <v>18</v>
          </cell>
          <cell r="C2045" t="str">
            <v>VIC</v>
          </cell>
        </row>
        <row r="2046">
          <cell r="A2046">
            <v>3778</v>
          </cell>
          <cell r="B2046">
            <v>18</v>
          </cell>
          <cell r="C2046" t="str">
            <v>VIC</v>
          </cell>
        </row>
        <row r="2047">
          <cell r="A2047">
            <v>3779</v>
          </cell>
          <cell r="B2047">
            <v>18</v>
          </cell>
          <cell r="C2047" t="str">
            <v>VIC</v>
          </cell>
        </row>
        <row r="2048">
          <cell r="A2048">
            <v>3781</v>
          </cell>
          <cell r="B2048">
            <v>18</v>
          </cell>
          <cell r="C2048" t="str">
            <v>VIC</v>
          </cell>
        </row>
        <row r="2049">
          <cell r="A2049">
            <v>3782</v>
          </cell>
          <cell r="B2049">
            <v>18</v>
          </cell>
          <cell r="C2049" t="str">
            <v>VIC</v>
          </cell>
        </row>
        <row r="2050">
          <cell r="A2050">
            <v>3783</v>
          </cell>
          <cell r="B2050">
            <v>18</v>
          </cell>
          <cell r="C2050" t="str">
            <v>VIC</v>
          </cell>
        </row>
        <row r="2051">
          <cell r="A2051">
            <v>3785</v>
          </cell>
          <cell r="B2051">
            <v>18</v>
          </cell>
          <cell r="C2051" t="str">
            <v>VIC</v>
          </cell>
        </row>
        <row r="2052">
          <cell r="A2052">
            <v>3786</v>
          </cell>
          <cell r="B2052">
            <v>18</v>
          </cell>
          <cell r="C2052" t="str">
            <v>VIC</v>
          </cell>
        </row>
        <row r="2053">
          <cell r="A2053">
            <v>3787</v>
          </cell>
          <cell r="B2053">
            <v>18</v>
          </cell>
          <cell r="C2053" t="str">
            <v>VIC</v>
          </cell>
        </row>
        <row r="2054">
          <cell r="A2054">
            <v>3788</v>
          </cell>
          <cell r="B2054">
            <v>18</v>
          </cell>
          <cell r="C2054" t="str">
            <v>VIC</v>
          </cell>
        </row>
        <row r="2055">
          <cell r="A2055">
            <v>3789</v>
          </cell>
          <cell r="B2055">
            <v>18</v>
          </cell>
          <cell r="C2055" t="str">
            <v>VIC</v>
          </cell>
        </row>
        <row r="2056">
          <cell r="A2056">
            <v>3791</v>
          </cell>
          <cell r="B2056">
            <v>18</v>
          </cell>
          <cell r="C2056" t="str">
            <v>VIC</v>
          </cell>
        </row>
        <row r="2057">
          <cell r="A2057">
            <v>3792</v>
          </cell>
          <cell r="B2057">
            <v>18</v>
          </cell>
          <cell r="C2057" t="str">
            <v>VIC</v>
          </cell>
        </row>
        <row r="2058">
          <cell r="A2058">
            <v>3793</v>
          </cell>
          <cell r="B2058">
            <v>18</v>
          </cell>
          <cell r="C2058" t="str">
            <v>VIC</v>
          </cell>
        </row>
        <row r="2059">
          <cell r="A2059">
            <v>3795</v>
          </cell>
          <cell r="B2059">
            <v>18</v>
          </cell>
          <cell r="C2059" t="str">
            <v>VIC</v>
          </cell>
        </row>
        <row r="2060">
          <cell r="A2060">
            <v>3796</v>
          </cell>
          <cell r="B2060">
            <v>18</v>
          </cell>
          <cell r="C2060" t="str">
            <v>VIC</v>
          </cell>
        </row>
        <row r="2061">
          <cell r="A2061">
            <v>3797</v>
          </cell>
          <cell r="B2061">
            <v>18</v>
          </cell>
          <cell r="C2061" t="str">
            <v>VIC</v>
          </cell>
        </row>
        <row r="2062">
          <cell r="A2062">
            <v>3799</v>
          </cell>
          <cell r="B2062">
            <v>18</v>
          </cell>
          <cell r="C2062" t="str">
            <v>VIC</v>
          </cell>
        </row>
        <row r="2063">
          <cell r="A2063">
            <v>3800</v>
          </cell>
          <cell r="B2063">
            <v>18</v>
          </cell>
          <cell r="C2063" t="str">
            <v>VIC</v>
          </cell>
        </row>
        <row r="2064">
          <cell r="A2064">
            <v>3802</v>
          </cell>
          <cell r="B2064">
            <v>18</v>
          </cell>
          <cell r="C2064" t="str">
            <v>VIC</v>
          </cell>
        </row>
        <row r="2065">
          <cell r="A2065">
            <v>3803</v>
          </cell>
          <cell r="B2065">
            <v>18</v>
          </cell>
          <cell r="C2065" t="str">
            <v>VIC</v>
          </cell>
        </row>
        <row r="2066">
          <cell r="A2066">
            <v>3804</v>
          </cell>
          <cell r="B2066">
            <v>18</v>
          </cell>
          <cell r="C2066" t="str">
            <v>VIC</v>
          </cell>
        </row>
        <row r="2067">
          <cell r="A2067">
            <v>3805</v>
          </cell>
          <cell r="B2067">
            <v>18</v>
          </cell>
          <cell r="C2067" t="str">
            <v>VIC</v>
          </cell>
        </row>
        <row r="2068">
          <cell r="A2068">
            <v>3806</v>
          </cell>
          <cell r="B2068">
            <v>18</v>
          </cell>
          <cell r="C2068" t="str">
            <v>VIC</v>
          </cell>
        </row>
        <row r="2069">
          <cell r="A2069">
            <v>3807</v>
          </cell>
          <cell r="B2069">
            <v>18</v>
          </cell>
          <cell r="C2069" t="str">
            <v>VIC</v>
          </cell>
        </row>
        <row r="2070">
          <cell r="A2070">
            <v>3808</v>
          </cell>
          <cell r="B2070">
            <v>18</v>
          </cell>
          <cell r="C2070" t="str">
            <v>VIC</v>
          </cell>
        </row>
        <row r="2071">
          <cell r="A2071">
            <v>3809</v>
          </cell>
          <cell r="B2071">
            <v>18</v>
          </cell>
          <cell r="C2071" t="str">
            <v>VIC</v>
          </cell>
        </row>
        <row r="2072">
          <cell r="A2072">
            <v>3810</v>
          </cell>
          <cell r="B2072">
            <v>18</v>
          </cell>
          <cell r="C2072" t="str">
            <v>VIC</v>
          </cell>
        </row>
        <row r="2073">
          <cell r="A2073">
            <v>3812</v>
          </cell>
          <cell r="B2073">
            <v>18</v>
          </cell>
          <cell r="C2073" t="str">
            <v>VIC</v>
          </cell>
        </row>
        <row r="2074">
          <cell r="A2074">
            <v>3813</v>
          </cell>
          <cell r="B2074">
            <v>18</v>
          </cell>
          <cell r="C2074" t="str">
            <v>VIC</v>
          </cell>
        </row>
        <row r="2075">
          <cell r="A2075">
            <v>3814</v>
          </cell>
          <cell r="B2075">
            <v>18</v>
          </cell>
          <cell r="C2075" t="str">
            <v>VIC</v>
          </cell>
        </row>
        <row r="2076">
          <cell r="A2076">
            <v>3815</v>
          </cell>
          <cell r="B2076">
            <v>18</v>
          </cell>
          <cell r="C2076" t="str">
            <v>VIC</v>
          </cell>
        </row>
        <row r="2077">
          <cell r="A2077">
            <v>3816</v>
          </cell>
          <cell r="B2077">
            <v>18</v>
          </cell>
          <cell r="C2077" t="str">
            <v>VIC</v>
          </cell>
        </row>
        <row r="2078">
          <cell r="A2078">
            <v>3818</v>
          </cell>
          <cell r="B2078">
            <v>18</v>
          </cell>
          <cell r="C2078" t="str">
            <v>VIC</v>
          </cell>
        </row>
        <row r="2079">
          <cell r="A2079">
            <v>3820</v>
          </cell>
          <cell r="B2079">
            <v>20</v>
          </cell>
          <cell r="C2079" t="str">
            <v>VIC</v>
          </cell>
        </row>
        <row r="2080">
          <cell r="A2080">
            <v>3821</v>
          </cell>
          <cell r="B2080">
            <v>20</v>
          </cell>
          <cell r="C2080" t="str">
            <v>VIC</v>
          </cell>
        </row>
        <row r="2081">
          <cell r="A2081">
            <v>3822</v>
          </cell>
          <cell r="B2081">
            <v>20</v>
          </cell>
          <cell r="C2081" t="str">
            <v>VIC</v>
          </cell>
        </row>
        <row r="2082">
          <cell r="A2082">
            <v>3823</v>
          </cell>
          <cell r="B2082">
            <v>20</v>
          </cell>
          <cell r="C2082" t="str">
            <v>VIC</v>
          </cell>
        </row>
        <row r="2083">
          <cell r="A2083">
            <v>3824</v>
          </cell>
          <cell r="B2083">
            <v>20</v>
          </cell>
          <cell r="C2083" t="str">
            <v>VIC</v>
          </cell>
        </row>
        <row r="2084">
          <cell r="A2084">
            <v>3825</v>
          </cell>
          <cell r="B2084">
            <v>20</v>
          </cell>
          <cell r="C2084" t="str">
            <v>VIC</v>
          </cell>
        </row>
        <row r="2085">
          <cell r="A2085">
            <v>3831</v>
          </cell>
          <cell r="B2085">
            <v>20</v>
          </cell>
          <cell r="C2085" t="str">
            <v>VIC</v>
          </cell>
        </row>
        <row r="2086">
          <cell r="A2086">
            <v>3833</v>
          </cell>
          <cell r="B2086">
            <v>20</v>
          </cell>
          <cell r="C2086" t="str">
            <v>VIC</v>
          </cell>
        </row>
        <row r="2087">
          <cell r="A2087">
            <v>3835</v>
          </cell>
          <cell r="B2087">
            <v>20</v>
          </cell>
          <cell r="C2087" t="str">
            <v>VIC</v>
          </cell>
        </row>
        <row r="2088">
          <cell r="A2088">
            <v>3840</v>
          </cell>
          <cell r="B2088">
            <v>20</v>
          </cell>
          <cell r="C2088" t="str">
            <v>VIC</v>
          </cell>
        </row>
        <row r="2089">
          <cell r="A2089">
            <v>3841</v>
          </cell>
          <cell r="B2089">
            <v>20</v>
          </cell>
          <cell r="C2089" t="str">
            <v>VIC</v>
          </cell>
        </row>
        <row r="2090">
          <cell r="A2090">
            <v>3842</v>
          </cell>
          <cell r="B2090">
            <v>20</v>
          </cell>
          <cell r="C2090" t="str">
            <v>VIC</v>
          </cell>
        </row>
        <row r="2091">
          <cell r="A2091">
            <v>3844</v>
          </cell>
          <cell r="B2091">
            <v>20</v>
          </cell>
          <cell r="C2091" t="str">
            <v>VIC</v>
          </cell>
        </row>
        <row r="2092">
          <cell r="A2092">
            <v>3847</v>
          </cell>
          <cell r="B2092">
            <v>20</v>
          </cell>
          <cell r="C2092" t="str">
            <v>VIC</v>
          </cell>
        </row>
        <row r="2093">
          <cell r="A2093">
            <v>3850</v>
          </cell>
          <cell r="B2093">
            <v>20</v>
          </cell>
          <cell r="C2093" t="str">
            <v>VIC</v>
          </cell>
        </row>
        <row r="2094">
          <cell r="A2094">
            <v>3851</v>
          </cell>
          <cell r="B2094">
            <v>20</v>
          </cell>
          <cell r="C2094" t="str">
            <v>VIC</v>
          </cell>
        </row>
        <row r="2095">
          <cell r="A2095">
            <v>3852</v>
          </cell>
          <cell r="B2095">
            <v>20</v>
          </cell>
          <cell r="C2095" t="str">
            <v>VIC</v>
          </cell>
        </row>
        <row r="2096">
          <cell r="A2096">
            <v>3853</v>
          </cell>
          <cell r="B2096">
            <v>20</v>
          </cell>
          <cell r="C2096" t="str">
            <v>VIC</v>
          </cell>
        </row>
        <row r="2097">
          <cell r="A2097">
            <v>3854</v>
          </cell>
          <cell r="B2097">
            <v>20</v>
          </cell>
          <cell r="C2097" t="str">
            <v>VIC</v>
          </cell>
        </row>
        <row r="2098">
          <cell r="A2098">
            <v>3856</v>
          </cell>
          <cell r="B2098">
            <v>20</v>
          </cell>
          <cell r="C2098" t="str">
            <v>VIC</v>
          </cell>
        </row>
        <row r="2099">
          <cell r="A2099">
            <v>3857</v>
          </cell>
          <cell r="B2099">
            <v>20</v>
          </cell>
          <cell r="C2099" t="str">
            <v>VIC</v>
          </cell>
        </row>
        <row r="2100">
          <cell r="A2100">
            <v>3858</v>
          </cell>
          <cell r="B2100">
            <v>20</v>
          </cell>
          <cell r="C2100" t="str">
            <v>VIC</v>
          </cell>
        </row>
        <row r="2101">
          <cell r="A2101">
            <v>3859</v>
          </cell>
          <cell r="B2101">
            <v>20</v>
          </cell>
          <cell r="C2101" t="str">
            <v>VIC</v>
          </cell>
        </row>
        <row r="2102">
          <cell r="A2102">
            <v>3860</v>
          </cell>
          <cell r="B2102">
            <v>20</v>
          </cell>
          <cell r="C2102" t="str">
            <v>VIC</v>
          </cell>
        </row>
        <row r="2103">
          <cell r="A2103">
            <v>3862</v>
          </cell>
          <cell r="B2103">
            <v>21</v>
          </cell>
          <cell r="C2103" t="str">
            <v>VIC</v>
          </cell>
        </row>
        <row r="2104">
          <cell r="A2104">
            <v>3864</v>
          </cell>
          <cell r="B2104">
            <v>20</v>
          </cell>
          <cell r="C2104" t="str">
            <v>VIC</v>
          </cell>
        </row>
        <row r="2105">
          <cell r="A2105">
            <v>3865</v>
          </cell>
          <cell r="B2105">
            <v>21</v>
          </cell>
          <cell r="C2105" t="str">
            <v>VIC</v>
          </cell>
        </row>
        <row r="2106">
          <cell r="A2106">
            <v>3869</v>
          </cell>
          <cell r="B2106">
            <v>20</v>
          </cell>
          <cell r="C2106" t="str">
            <v>VIC</v>
          </cell>
        </row>
        <row r="2107">
          <cell r="A2107">
            <v>3870</v>
          </cell>
          <cell r="B2107">
            <v>20</v>
          </cell>
          <cell r="C2107" t="str">
            <v>VIC</v>
          </cell>
        </row>
        <row r="2108">
          <cell r="A2108">
            <v>3871</v>
          </cell>
          <cell r="B2108">
            <v>20</v>
          </cell>
          <cell r="C2108" t="str">
            <v>VIC</v>
          </cell>
        </row>
        <row r="2109">
          <cell r="A2109">
            <v>3873</v>
          </cell>
          <cell r="B2109">
            <v>20</v>
          </cell>
          <cell r="C2109" t="str">
            <v>VIC</v>
          </cell>
        </row>
        <row r="2110">
          <cell r="A2110">
            <v>3874</v>
          </cell>
          <cell r="B2110">
            <v>20</v>
          </cell>
          <cell r="C2110" t="str">
            <v>VIC</v>
          </cell>
        </row>
        <row r="2111">
          <cell r="A2111">
            <v>3875</v>
          </cell>
          <cell r="B2111">
            <v>21</v>
          </cell>
          <cell r="C2111" t="str">
            <v>VIC</v>
          </cell>
        </row>
        <row r="2112">
          <cell r="A2112">
            <v>3878</v>
          </cell>
          <cell r="B2112">
            <v>21</v>
          </cell>
          <cell r="C2112" t="str">
            <v>VIC</v>
          </cell>
        </row>
        <row r="2113">
          <cell r="A2113">
            <v>3880</v>
          </cell>
          <cell r="B2113">
            <v>21</v>
          </cell>
          <cell r="C2113" t="str">
            <v>VIC</v>
          </cell>
        </row>
        <row r="2114">
          <cell r="A2114">
            <v>3882</v>
          </cell>
          <cell r="B2114">
            <v>21</v>
          </cell>
          <cell r="C2114" t="str">
            <v>VIC</v>
          </cell>
        </row>
        <row r="2115">
          <cell r="A2115">
            <v>3885</v>
          </cell>
          <cell r="B2115">
            <v>21</v>
          </cell>
          <cell r="C2115" t="str">
            <v>VIC</v>
          </cell>
        </row>
        <row r="2116">
          <cell r="A2116">
            <v>3886</v>
          </cell>
          <cell r="B2116">
            <v>21</v>
          </cell>
          <cell r="C2116" t="str">
            <v>VIC</v>
          </cell>
        </row>
        <row r="2117">
          <cell r="A2117">
            <v>3887</v>
          </cell>
          <cell r="B2117">
            <v>21</v>
          </cell>
          <cell r="C2117" t="str">
            <v>VIC</v>
          </cell>
        </row>
        <row r="2118">
          <cell r="A2118">
            <v>3888</v>
          </cell>
          <cell r="B2118">
            <v>21</v>
          </cell>
          <cell r="C2118" t="str">
            <v>VIC</v>
          </cell>
        </row>
        <row r="2119">
          <cell r="A2119">
            <v>3889</v>
          </cell>
          <cell r="B2119">
            <v>21</v>
          </cell>
          <cell r="C2119" t="str">
            <v>VIC</v>
          </cell>
        </row>
        <row r="2120">
          <cell r="A2120">
            <v>3890</v>
          </cell>
          <cell r="B2120">
            <v>21</v>
          </cell>
          <cell r="C2120" t="str">
            <v>VIC</v>
          </cell>
        </row>
        <row r="2121">
          <cell r="A2121">
            <v>3891</v>
          </cell>
          <cell r="B2121">
            <v>21</v>
          </cell>
          <cell r="C2121" t="str">
            <v>VIC</v>
          </cell>
        </row>
        <row r="2122">
          <cell r="A2122">
            <v>3892</v>
          </cell>
          <cell r="B2122">
            <v>21</v>
          </cell>
          <cell r="C2122" t="str">
            <v>VIC</v>
          </cell>
        </row>
        <row r="2123">
          <cell r="A2123">
            <v>3893</v>
          </cell>
          <cell r="B2123">
            <v>21</v>
          </cell>
          <cell r="C2123" t="str">
            <v>VIC</v>
          </cell>
        </row>
        <row r="2124">
          <cell r="A2124">
            <v>3895</v>
          </cell>
          <cell r="B2124">
            <v>21</v>
          </cell>
          <cell r="C2124" t="str">
            <v>VIC</v>
          </cell>
        </row>
        <row r="2125">
          <cell r="A2125">
            <v>3896</v>
          </cell>
          <cell r="B2125">
            <v>21</v>
          </cell>
          <cell r="C2125" t="str">
            <v>VIC</v>
          </cell>
        </row>
        <row r="2126">
          <cell r="A2126">
            <v>3898</v>
          </cell>
          <cell r="B2126">
            <v>19</v>
          </cell>
          <cell r="C2126" t="str">
            <v>VIC</v>
          </cell>
        </row>
        <row r="2127">
          <cell r="A2127">
            <v>3900</v>
          </cell>
          <cell r="B2127">
            <v>19</v>
          </cell>
          <cell r="C2127" t="str">
            <v>VIC</v>
          </cell>
        </row>
        <row r="2128">
          <cell r="A2128">
            <v>3902</v>
          </cell>
          <cell r="B2128">
            <v>21</v>
          </cell>
          <cell r="C2128" t="str">
            <v>VIC</v>
          </cell>
        </row>
        <row r="2129">
          <cell r="A2129">
            <v>3903</v>
          </cell>
          <cell r="B2129">
            <v>21</v>
          </cell>
          <cell r="C2129" t="str">
            <v>VIC</v>
          </cell>
        </row>
        <row r="2130">
          <cell r="A2130">
            <v>3904</v>
          </cell>
          <cell r="B2130">
            <v>21</v>
          </cell>
          <cell r="C2130" t="str">
            <v>VIC</v>
          </cell>
        </row>
        <row r="2131">
          <cell r="A2131">
            <v>3909</v>
          </cell>
          <cell r="B2131">
            <v>21</v>
          </cell>
          <cell r="C2131" t="str">
            <v>VIC</v>
          </cell>
        </row>
        <row r="2132">
          <cell r="A2132">
            <v>3910</v>
          </cell>
          <cell r="B2132">
            <v>18</v>
          </cell>
          <cell r="C2132" t="str">
            <v>VIC</v>
          </cell>
        </row>
        <row r="2133">
          <cell r="A2133">
            <v>3911</v>
          </cell>
          <cell r="B2133">
            <v>18</v>
          </cell>
          <cell r="C2133" t="str">
            <v>VIC</v>
          </cell>
        </row>
        <row r="2134">
          <cell r="A2134">
            <v>3912</v>
          </cell>
          <cell r="B2134">
            <v>18</v>
          </cell>
          <cell r="C2134" t="str">
            <v>VIC</v>
          </cell>
        </row>
        <row r="2135">
          <cell r="A2135">
            <v>3913</v>
          </cell>
          <cell r="B2135">
            <v>18</v>
          </cell>
          <cell r="C2135" t="str">
            <v>VIC</v>
          </cell>
        </row>
        <row r="2136">
          <cell r="A2136">
            <v>3915</v>
          </cell>
          <cell r="B2136">
            <v>18</v>
          </cell>
          <cell r="C2136" t="str">
            <v>VIC</v>
          </cell>
        </row>
        <row r="2137">
          <cell r="A2137">
            <v>3916</v>
          </cell>
          <cell r="B2137">
            <v>18</v>
          </cell>
          <cell r="C2137" t="str">
            <v>VIC</v>
          </cell>
        </row>
        <row r="2138">
          <cell r="A2138">
            <v>3918</v>
          </cell>
          <cell r="B2138">
            <v>18</v>
          </cell>
          <cell r="C2138" t="str">
            <v>VIC</v>
          </cell>
        </row>
        <row r="2139">
          <cell r="A2139">
            <v>3919</v>
          </cell>
          <cell r="B2139">
            <v>18</v>
          </cell>
          <cell r="C2139" t="str">
            <v>VIC</v>
          </cell>
        </row>
        <row r="2140">
          <cell r="A2140">
            <v>3920</v>
          </cell>
          <cell r="B2140">
            <v>18</v>
          </cell>
          <cell r="C2140" t="str">
            <v>VIC</v>
          </cell>
        </row>
        <row r="2141">
          <cell r="A2141">
            <v>3921</v>
          </cell>
          <cell r="B2141">
            <v>18</v>
          </cell>
          <cell r="C2141" t="str">
            <v>VIC</v>
          </cell>
        </row>
        <row r="2142">
          <cell r="A2142">
            <v>3922</v>
          </cell>
          <cell r="B2142">
            <v>18</v>
          </cell>
          <cell r="C2142" t="str">
            <v>VIC</v>
          </cell>
        </row>
        <row r="2143">
          <cell r="A2143">
            <v>3923</v>
          </cell>
          <cell r="B2143">
            <v>18</v>
          </cell>
          <cell r="C2143" t="str">
            <v>VIC</v>
          </cell>
        </row>
        <row r="2144">
          <cell r="A2144">
            <v>3925</v>
          </cell>
          <cell r="B2144">
            <v>18</v>
          </cell>
          <cell r="C2144" t="str">
            <v>VIC</v>
          </cell>
        </row>
        <row r="2145">
          <cell r="A2145">
            <v>3926</v>
          </cell>
          <cell r="B2145">
            <v>18</v>
          </cell>
          <cell r="C2145" t="str">
            <v>VIC</v>
          </cell>
        </row>
        <row r="2146">
          <cell r="A2146">
            <v>3927</v>
          </cell>
          <cell r="B2146">
            <v>18</v>
          </cell>
          <cell r="C2146" t="str">
            <v>VIC</v>
          </cell>
        </row>
        <row r="2147">
          <cell r="A2147">
            <v>3928</v>
          </cell>
          <cell r="B2147">
            <v>18</v>
          </cell>
          <cell r="C2147" t="str">
            <v>VIC</v>
          </cell>
        </row>
        <row r="2148">
          <cell r="A2148">
            <v>3929</v>
          </cell>
          <cell r="B2148">
            <v>18</v>
          </cell>
          <cell r="C2148" t="str">
            <v>VIC</v>
          </cell>
        </row>
        <row r="2149">
          <cell r="A2149">
            <v>3930</v>
          </cell>
          <cell r="B2149">
            <v>18</v>
          </cell>
          <cell r="C2149" t="str">
            <v>VIC</v>
          </cell>
        </row>
        <row r="2150">
          <cell r="A2150">
            <v>3931</v>
          </cell>
          <cell r="B2150">
            <v>18</v>
          </cell>
          <cell r="C2150" t="str">
            <v>VIC</v>
          </cell>
        </row>
        <row r="2151">
          <cell r="A2151">
            <v>3933</v>
          </cell>
          <cell r="B2151">
            <v>18</v>
          </cell>
          <cell r="C2151" t="str">
            <v>VIC</v>
          </cell>
        </row>
        <row r="2152">
          <cell r="A2152">
            <v>3934</v>
          </cell>
          <cell r="B2152">
            <v>18</v>
          </cell>
          <cell r="C2152" t="str">
            <v>VIC</v>
          </cell>
        </row>
        <row r="2153">
          <cell r="A2153">
            <v>3936</v>
          </cell>
          <cell r="B2153">
            <v>18</v>
          </cell>
          <cell r="C2153" t="str">
            <v>VIC</v>
          </cell>
        </row>
        <row r="2154">
          <cell r="A2154">
            <v>3937</v>
          </cell>
          <cell r="B2154">
            <v>18</v>
          </cell>
          <cell r="C2154" t="str">
            <v>VIC</v>
          </cell>
        </row>
        <row r="2155">
          <cell r="A2155">
            <v>3938</v>
          </cell>
          <cell r="B2155">
            <v>18</v>
          </cell>
          <cell r="C2155" t="str">
            <v>VIC</v>
          </cell>
        </row>
        <row r="2156">
          <cell r="A2156">
            <v>3939</v>
          </cell>
          <cell r="B2156">
            <v>18</v>
          </cell>
          <cell r="C2156" t="str">
            <v>VIC</v>
          </cell>
        </row>
        <row r="2157">
          <cell r="A2157">
            <v>3940</v>
          </cell>
          <cell r="B2157">
            <v>18</v>
          </cell>
          <cell r="C2157" t="str">
            <v>VIC</v>
          </cell>
        </row>
        <row r="2158">
          <cell r="A2158">
            <v>3941</v>
          </cell>
          <cell r="B2158">
            <v>18</v>
          </cell>
          <cell r="C2158" t="str">
            <v>VIC</v>
          </cell>
        </row>
        <row r="2159">
          <cell r="A2159">
            <v>3942</v>
          </cell>
          <cell r="B2159">
            <v>18</v>
          </cell>
          <cell r="C2159" t="str">
            <v>VIC</v>
          </cell>
        </row>
        <row r="2160">
          <cell r="A2160">
            <v>3943</v>
          </cell>
          <cell r="B2160">
            <v>18</v>
          </cell>
          <cell r="C2160" t="str">
            <v>VIC</v>
          </cell>
        </row>
        <row r="2161">
          <cell r="A2161">
            <v>3944</v>
          </cell>
          <cell r="B2161">
            <v>18</v>
          </cell>
          <cell r="C2161" t="str">
            <v>VIC</v>
          </cell>
        </row>
        <row r="2162">
          <cell r="A2162">
            <v>3945</v>
          </cell>
          <cell r="B2162">
            <v>18</v>
          </cell>
          <cell r="C2162" t="str">
            <v>VIC</v>
          </cell>
        </row>
        <row r="2163">
          <cell r="A2163">
            <v>3946</v>
          </cell>
          <cell r="B2163">
            <v>18</v>
          </cell>
          <cell r="C2163" t="str">
            <v>VIC</v>
          </cell>
        </row>
        <row r="2164">
          <cell r="A2164">
            <v>3950</v>
          </cell>
          <cell r="B2164">
            <v>18</v>
          </cell>
          <cell r="C2164" t="str">
            <v>VIC</v>
          </cell>
        </row>
        <row r="2165">
          <cell r="A2165">
            <v>3951</v>
          </cell>
          <cell r="B2165">
            <v>18</v>
          </cell>
          <cell r="C2165" t="str">
            <v>VIC</v>
          </cell>
        </row>
        <row r="2166">
          <cell r="A2166">
            <v>3953</v>
          </cell>
          <cell r="B2166">
            <v>20</v>
          </cell>
          <cell r="C2166" t="str">
            <v>VIC</v>
          </cell>
        </row>
        <row r="2167">
          <cell r="A2167">
            <v>3954</v>
          </cell>
          <cell r="B2167">
            <v>20</v>
          </cell>
          <cell r="C2167" t="str">
            <v>VIC</v>
          </cell>
        </row>
        <row r="2168">
          <cell r="A2168">
            <v>3956</v>
          </cell>
          <cell r="B2168">
            <v>20</v>
          </cell>
          <cell r="C2168" t="str">
            <v>VIC</v>
          </cell>
        </row>
        <row r="2169">
          <cell r="A2169">
            <v>3957</v>
          </cell>
          <cell r="B2169">
            <v>20</v>
          </cell>
          <cell r="C2169" t="str">
            <v>VIC</v>
          </cell>
        </row>
        <row r="2170">
          <cell r="A2170">
            <v>3958</v>
          </cell>
          <cell r="B2170">
            <v>20</v>
          </cell>
          <cell r="C2170" t="str">
            <v>VIC</v>
          </cell>
        </row>
        <row r="2171">
          <cell r="A2171">
            <v>3959</v>
          </cell>
          <cell r="B2171">
            <v>20</v>
          </cell>
          <cell r="C2171" t="str">
            <v>VIC</v>
          </cell>
        </row>
        <row r="2172">
          <cell r="A2172">
            <v>3960</v>
          </cell>
          <cell r="B2172">
            <v>20</v>
          </cell>
          <cell r="C2172" t="str">
            <v>VIC</v>
          </cell>
        </row>
        <row r="2173">
          <cell r="A2173">
            <v>3962</v>
          </cell>
          <cell r="B2173">
            <v>20</v>
          </cell>
          <cell r="C2173" t="str">
            <v>VIC</v>
          </cell>
        </row>
        <row r="2174">
          <cell r="A2174">
            <v>3964</v>
          </cell>
          <cell r="B2174">
            <v>20</v>
          </cell>
          <cell r="C2174" t="str">
            <v>VIC</v>
          </cell>
        </row>
        <row r="2175">
          <cell r="A2175">
            <v>3965</v>
          </cell>
          <cell r="B2175">
            <v>20</v>
          </cell>
          <cell r="C2175" t="str">
            <v>VIC</v>
          </cell>
        </row>
        <row r="2176">
          <cell r="A2176">
            <v>3966</v>
          </cell>
          <cell r="B2176">
            <v>20</v>
          </cell>
          <cell r="C2176" t="str">
            <v>VIC</v>
          </cell>
        </row>
        <row r="2177">
          <cell r="A2177">
            <v>3967</v>
          </cell>
          <cell r="B2177">
            <v>20</v>
          </cell>
          <cell r="C2177" t="str">
            <v>VIC</v>
          </cell>
        </row>
        <row r="2178">
          <cell r="A2178">
            <v>3971</v>
          </cell>
          <cell r="B2178">
            <v>20</v>
          </cell>
          <cell r="C2178" t="str">
            <v>VIC</v>
          </cell>
        </row>
        <row r="2179">
          <cell r="A2179">
            <v>3975</v>
          </cell>
          <cell r="B2179">
            <v>18</v>
          </cell>
          <cell r="C2179" t="str">
            <v>VIC</v>
          </cell>
        </row>
        <row r="2180">
          <cell r="A2180">
            <v>3976</v>
          </cell>
          <cell r="B2180">
            <v>18</v>
          </cell>
          <cell r="C2180" t="str">
            <v>VIC</v>
          </cell>
        </row>
        <row r="2181">
          <cell r="A2181">
            <v>3977</v>
          </cell>
          <cell r="B2181">
            <v>18</v>
          </cell>
          <cell r="C2181" t="str">
            <v>VIC</v>
          </cell>
        </row>
        <row r="2182">
          <cell r="A2182">
            <v>3978</v>
          </cell>
          <cell r="B2182">
            <v>18</v>
          </cell>
          <cell r="C2182" t="str">
            <v>VIC</v>
          </cell>
        </row>
        <row r="2183">
          <cell r="A2183">
            <v>3979</v>
          </cell>
          <cell r="B2183">
            <v>18</v>
          </cell>
          <cell r="C2183" t="str">
            <v>VIC</v>
          </cell>
        </row>
        <row r="2184">
          <cell r="A2184">
            <v>3980</v>
          </cell>
          <cell r="B2184">
            <v>18</v>
          </cell>
          <cell r="C2184" t="str">
            <v>VIC</v>
          </cell>
        </row>
        <row r="2185">
          <cell r="A2185">
            <v>3981</v>
          </cell>
          <cell r="B2185">
            <v>18</v>
          </cell>
          <cell r="C2185" t="str">
            <v>VIC</v>
          </cell>
        </row>
        <row r="2186">
          <cell r="A2186">
            <v>3984</v>
          </cell>
          <cell r="B2186">
            <v>18</v>
          </cell>
          <cell r="C2186" t="str">
            <v>VIC</v>
          </cell>
        </row>
        <row r="2187">
          <cell r="A2187">
            <v>3987</v>
          </cell>
          <cell r="B2187">
            <v>18</v>
          </cell>
          <cell r="C2187" t="str">
            <v>VIC</v>
          </cell>
        </row>
        <row r="2188">
          <cell r="A2188">
            <v>3988</v>
          </cell>
          <cell r="B2188">
            <v>18</v>
          </cell>
          <cell r="C2188" t="str">
            <v>VIC</v>
          </cell>
        </row>
        <row r="2189">
          <cell r="A2189">
            <v>3989</v>
          </cell>
          <cell r="B2189">
            <v>18</v>
          </cell>
          <cell r="C2189" t="str">
            <v>VIC</v>
          </cell>
        </row>
        <row r="2190">
          <cell r="A2190">
            <v>3990</v>
          </cell>
          <cell r="B2190">
            <v>18</v>
          </cell>
          <cell r="C2190" t="str">
            <v>VIC</v>
          </cell>
        </row>
        <row r="2191">
          <cell r="A2191">
            <v>3991</v>
          </cell>
          <cell r="B2191">
            <v>18</v>
          </cell>
          <cell r="C2191" t="str">
            <v>VIC</v>
          </cell>
        </row>
        <row r="2192">
          <cell r="A2192">
            <v>3992</v>
          </cell>
          <cell r="B2192">
            <v>18</v>
          </cell>
          <cell r="C2192" t="str">
            <v>VIC</v>
          </cell>
        </row>
        <row r="2193">
          <cell r="A2193">
            <v>3995</v>
          </cell>
          <cell r="B2193">
            <v>18</v>
          </cell>
          <cell r="C2193" t="str">
            <v>VIC</v>
          </cell>
        </row>
        <row r="2194">
          <cell r="A2194">
            <v>3996</v>
          </cell>
          <cell r="B2194">
            <v>18</v>
          </cell>
          <cell r="C2194" t="str">
            <v>VIC</v>
          </cell>
        </row>
        <row r="2195">
          <cell r="A2195">
            <v>4000</v>
          </cell>
          <cell r="B2195">
            <v>51</v>
          </cell>
          <cell r="C2195" t="str">
            <v>QLD</v>
          </cell>
        </row>
        <row r="2196">
          <cell r="A2196">
            <v>4001</v>
          </cell>
          <cell r="B2196">
            <v>51</v>
          </cell>
          <cell r="C2196" t="str">
            <v>QLD</v>
          </cell>
        </row>
        <row r="2197">
          <cell r="A2197">
            <v>4002</v>
          </cell>
          <cell r="B2197">
            <v>51</v>
          </cell>
          <cell r="C2197" t="str">
            <v>QLD</v>
          </cell>
        </row>
        <row r="2198">
          <cell r="A2198">
            <v>4003</v>
          </cell>
          <cell r="B2198">
            <v>51</v>
          </cell>
          <cell r="C2198" t="str">
            <v>QLD</v>
          </cell>
        </row>
        <row r="2199">
          <cell r="A2199">
            <v>4004</v>
          </cell>
          <cell r="B2199">
            <v>51</v>
          </cell>
          <cell r="C2199" t="str">
            <v>QLD</v>
          </cell>
        </row>
        <row r="2200">
          <cell r="A2200">
            <v>4005</v>
          </cell>
          <cell r="B2200">
            <v>51</v>
          </cell>
          <cell r="C2200" t="str">
            <v>QLD</v>
          </cell>
        </row>
        <row r="2201">
          <cell r="A2201">
            <v>4006</v>
          </cell>
          <cell r="B2201">
            <v>51</v>
          </cell>
          <cell r="C2201" t="str">
            <v>QLD</v>
          </cell>
        </row>
        <row r="2202">
          <cell r="A2202">
            <v>4007</v>
          </cell>
          <cell r="B2202">
            <v>51</v>
          </cell>
          <cell r="C2202" t="str">
            <v>QLD</v>
          </cell>
        </row>
        <row r="2203">
          <cell r="A2203">
            <v>4008</v>
          </cell>
          <cell r="B2203">
            <v>51</v>
          </cell>
          <cell r="C2203" t="str">
            <v>QLD</v>
          </cell>
        </row>
        <row r="2204">
          <cell r="A2204">
            <v>4009</v>
          </cell>
          <cell r="B2204">
            <v>51</v>
          </cell>
          <cell r="C2204" t="str">
            <v>QLD</v>
          </cell>
        </row>
        <row r="2205">
          <cell r="A2205">
            <v>4010</v>
          </cell>
          <cell r="B2205">
            <v>51</v>
          </cell>
          <cell r="C2205" t="str">
            <v>QLD</v>
          </cell>
        </row>
        <row r="2206">
          <cell r="A2206">
            <v>4011</v>
          </cell>
          <cell r="B2206">
            <v>51</v>
          </cell>
          <cell r="C2206" t="str">
            <v>QLD</v>
          </cell>
        </row>
        <row r="2207">
          <cell r="A2207">
            <v>4012</v>
          </cell>
          <cell r="B2207">
            <v>51</v>
          </cell>
          <cell r="C2207" t="str">
            <v>QLD</v>
          </cell>
        </row>
        <row r="2208">
          <cell r="A2208">
            <v>4013</v>
          </cell>
          <cell r="B2208">
            <v>51</v>
          </cell>
          <cell r="C2208" t="str">
            <v>QLD</v>
          </cell>
        </row>
        <row r="2209">
          <cell r="A2209">
            <v>4014</v>
          </cell>
          <cell r="B2209">
            <v>51</v>
          </cell>
          <cell r="C2209" t="str">
            <v>QLD</v>
          </cell>
        </row>
        <row r="2210">
          <cell r="A2210">
            <v>4017</v>
          </cell>
          <cell r="B2210">
            <v>51</v>
          </cell>
          <cell r="C2210" t="str">
            <v>QLD</v>
          </cell>
        </row>
        <row r="2211">
          <cell r="A2211">
            <v>4018</v>
          </cell>
          <cell r="B2211">
            <v>51</v>
          </cell>
          <cell r="C2211" t="str">
            <v>QLD</v>
          </cell>
        </row>
        <row r="2212">
          <cell r="A2212">
            <v>4019</v>
          </cell>
          <cell r="B2212">
            <v>51</v>
          </cell>
          <cell r="C2212" t="str">
            <v>QLD</v>
          </cell>
        </row>
        <row r="2213">
          <cell r="A2213">
            <v>4020</v>
          </cell>
          <cell r="B2213">
            <v>51</v>
          </cell>
          <cell r="C2213" t="str">
            <v>QLD</v>
          </cell>
        </row>
        <row r="2214">
          <cell r="A2214">
            <v>4021</v>
          </cell>
          <cell r="B2214">
            <v>51</v>
          </cell>
          <cell r="C2214" t="str">
            <v>QLD</v>
          </cell>
        </row>
        <row r="2215">
          <cell r="A2215">
            <v>4022</v>
          </cell>
          <cell r="B2215">
            <v>51</v>
          </cell>
          <cell r="C2215" t="str">
            <v>QLD</v>
          </cell>
        </row>
        <row r="2216">
          <cell r="A2216">
            <v>4025</v>
          </cell>
          <cell r="B2216">
            <v>51</v>
          </cell>
          <cell r="C2216" t="str">
            <v>QLD</v>
          </cell>
        </row>
        <row r="2217">
          <cell r="A2217">
            <v>4029</v>
          </cell>
          <cell r="B2217">
            <v>51</v>
          </cell>
          <cell r="C2217" t="str">
            <v>QLD</v>
          </cell>
        </row>
        <row r="2218">
          <cell r="A2218">
            <v>4030</v>
          </cell>
          <cell r="B2218">
            <v>51</v>
          </cell>
          <cell r="C2218" t="str">
            <v>QLD</v>
          </cell>
        </row>
        <row r="2219">
          <cell r="A2219">
            <v>4031</v>
          </cell>
          <cell r="B2219">
            <v>51</v>
          </cell>
          <cell r="C2219" t="str">
            <v>QLD</v>
          </cell>
        </row>
        <row r="2220">
          <cell r="A2220">
            <v>4032</v>
          </cell>
          <cell r="B2220">
            <v>51</v>
          </cell>
          <cell r="C2220" t="str">
            <v>QLD</v>
          </cell>
        </row>
        <row r="2221">
          <cell r="A2221">
            <v>4034</v>
          </cell>
          <cell r="B2221">
            <v>51</v>
          </cell>
          <cell r="C2221" t="str">
            <v>QLD</v>
          </cell>
        </row>
        <row r="2222">
          <cell r="A2222">
            <v>4035</v>
          </cell>
          <cell r="B2222">
            <v>51</v>
          </cell>
          <cell r="C2222" t="str">
            <v>QLD</v>
          </cell>
        </row>
        <row r="2223">
          <cell r="A2223">
            <v>4036</v>
          </cell>
          <cell r="B2223">
            <v>51</v>
          </cell>
          <cell r="C2223" t="str">
            <v>QLD</v>
          </cell>
        </row>
        <row r="2224">
          <cell r="A2224">
            <v>4037</v>
          </cell>
          <cell r="B2224">
            <v>51</v>
          </cell>
          <cell r="C2224" t="str">
            <v>QLD</v>
          </cell>
        </row>
        <row r="2225">
          <cell r="A2225">
            <v>4051</v>
          </cell>
          <cell r="B2225">
            <v>51</v>
          </cell>
          <cell r="C2225" t="str">
            <v>QLD</v>
          </cell>
        </row>
        <row r="2226">
          <cell r="A2226">
            <v>4052</v>
          </cell>
          <cell r="B2226">
            <v>51</v>
          </cell>
          <cell r="C2226" t="str">
            <v>QLD</v>
          </cell>
        </row>
        <row r="2227">
          <cell r="A2227">
            <v>4053</v>
          </cell>
          <cell r="B2227">
            <v>51</v>
          </cell>
          <cell r="C2227" t="str">
            <v>QLD</v>
          </cell>
        </row>
        <row r="2228">
          <cell r="A2228">
            <v>4054</v>
          </cell>
          <cell r="B2228">
            <v>51</v>
          </cell>
          <cell r="C2228" t="str">
            <v>QLD</v>
          </cell>
        </row>
        <row r="2229">
          <cell r="A2229">
            <v>4055</v>
          </cell>
          <cell r="B2229">
            <v>51</v>
          </cell>
          <cell r="C2229" t="str">
            <v>QLD</v>
          </cell>
        </row>
        <row r="2230">
          <cell r="A2230">
            <v>4059</v>
          </cell>
          <cell r="B2230">
            <v>51</v>
          </cell>
          <cell r="C2230" t="str">
            <v>QLD</v>
          </cell>
        </row>
        <row r="2231">
          <cell r="A2231">
            <v>4060</v>
          </cell>
          <cell r="B2231">
            <v>51</v>
          </cell>
          <cell r="C2231" t="str">
            <v>QLD</v>
          </cell>
        </row>
        <row r="2232">
          <cell r="A2232">
            <v>4061</v>
          </cell>
          <cell r="B2232">
            <v>51</v>
          </cell>
          <cell r="C2232" t="str">
            <v>QLD</v>
          </cell>
        </row>
        <row r="2233">
          <cell r="A2233">
            <v>4064</v>
          </cell>
          <cell r="B2233">
            <v>51</v>
          </cell>
          <cell r="C2233" t="str">
            <v>QLD</v>
          </cell>
        </row>
        <row r="2234">
          <cell r="A2234">
            <v>4065</v>
          </cell>
          <cell r="B2234">
            <v>51</v>
          </cell>
          <cell r="C2234" t="str">
            <v>QLD</v>
          </cell>
        </row>
        <row r="2235">
          <cell r="A2235">
            <v>4066</v>
          </cell>
          <cell r="B2235">
            <v>51</v>
          </cell>
          <cell r="C2235" t="str">
            <v>QLD</v>
          </cell>
        </row>
        <row r="2236">
          <cell r="A2236">
            <v>4067</v>
          </cell>
          <cell r="B2236">
            <v>51</v>
          </cell>
          <cell r="C2236" t="str">
            <v>QLD</v>
          </cell>
        </row>
        <row r="2237">
          <cell r="A2237">
            <v>4068</v>
          </cell>
          <cell r="B2237">
            <v>51</v>
          </cell>
          <cell r="C2237" t="str">
            <v>QLD</v>
          </cell>
        </row>
        <row r="2238">
          <cell r="A2238">
            <v>4069</v>
          </cell>
          <cell r="B2238">
            <v>51</v>
          </cell>
          <cell r="C2238" t="str">
            <v>QLD</v>
          </cell>
        </row>
        <row r="2239">
          <cell r="A2239">
            <v>4070</v>
          </cell>
          <cell r="B2239">
            <v>51</v>
          </cell>
          <cell r="C2239" t="str">
            <v>QLD</v>
          </cell>
        </row>
        <row r="2240">
          <cell r="A2240">
            <v>4072</v>
          </cell>
          <cell r="B2240">
            <v>51</v>
          </cell>
          <cell r="C2240" t="str">
            <v>QLD</v>
          </cell>
        </row>
        <row r="2241">
          <cell r="A2241">
            <v>4073</v>
          </cell>
          <cell r="B2241">
            <v>51</v>
          </cell>
          <cell r="C2241" t="str">
            <v>QLD</v>
          </cell>
        </row>
        <row r="2242">
          <cell r="A2242">
            <v>4074</v>
          </cell>
          <cell r="B2242">
            <v>51</v>
          </cell>
          <cell r="C2242" t="str">
            <v>QLD</v>
          </cell>
        </row>
        <row r="2243">
          <cell r="A2243">
            <v>4075</v>
          </cell>
          <cell r="B2243">
            <v>51</v>
          </cell>
          <cell r="C2243" t="str">
            <v>QLD</v>
          </cell>
        </row>
        <row r="2244">
          <cell r="A2244">
            <v>4076</v>
          </cell>
          <cell r="B2244">
            <v>51</v>
          </cell>
          <cell r="C2244" t="str">
            <v>QLD</v>
          </cell>
        </row>
        <row r="2245">
          <cell r="A2245">
            <v>4077</v>
          </cell>
          <cell r="B2245">
            <v>51</v>
          </cell>
          <cell r="C2245" t="str">
            <v>QLD</v>
          </cell>
        </row>
        <row r="2246">
          <cell r="A2246">
            <v>4078</v>
          </cell>
          <cell r="B2246">
            <v>51</v>
          </cell>
          <cell r="C2246" t="str">
            <v>QLD</v>
          </cell>
        </row>
        <row r="2247">
          <cell r="A2247">
            <v>4101</v>
          </cell>
          <cell r="B2247">
            <v>51</v>
          </cell>
          <cell r="C2247" t="str">
            <v>QLD</v>
          </cell>
        </row>
        <row r="2248">
          <cell r="A2248">
            <v>4102</v>
          </cell>
          <cell r="B2248">
            <v>51</v>
          </cell>
          <cell r="C2248" t="str">
            <v>QLD</v>
          </cell>
        </row>
        <row r="2249">
          <cell r="A2249">
            <v>4103</v>
          </cell>
          <cell r="B2249">
            <v>51</v>
          </cell>
          <cell r="C2249" t="str">
            <v>QLD</v>
          </cell>
        </row>
        <row r="2250">
          <cell r="A2250">
            <v>4104</v>
          </cell>
          <cell r="B2250">
            <v>51</v>
          </cell>
          <cell r="C2250" t="str">
            <v>QLD</v>
          </cell>
        </row>
        <row r="2251">
          <cell r="A2251">
            <v>4105</v>
          </cell>
          <cell r="B2251">
            <v>51</v>
          </cell>
          <cell r="C2251" t="str">
            <v>QLD</v>
          </cell>
        </row>
        <row r="2252">
          <cell r="A2252">
            <v>4106</v>
          </cell>
          <cell r="B2252">
            <v>51</v>
          </cell>
          <cell r="C2252" t="str">
            <v>QLD</v>
          </cell>
        </row>
        <row r="2253">
          <cell r="A2253">
            <v>4107</v>
          </cell>
          <cell r="B2253">
            <v>51</v>
          </cell>
          <cell r="C2253" t="str">
            <v>QLD</v>
          </cell>
        </row>
        <row r="2254">
          <cell r="A2254">
            <v>4108</v>
          </cell>
          <cell r="B2254">
            <v>51</v>
          </cell>
          <cell r="C2254" t="str">
            <v>QLD</v>
          </cell>
        </row>
        <row r="2255">
          <cell r="A2255">
            <v>4109</v>
          </cell>
          <cell r="B2255">
            <v>51</v>
          </cell>
          <cell r="C2255" t="str">
            <v>QLD</v>
          </cell>
        </row>
        <row r="2256">
          <cell r="A2256">
            <v>4110</v>
          </cell>
          <cell r="B2256">
            <v>51</v>
          </cell>
          <cell r="C2256" t="str">
            <v>QLD</v>
          </cell>
        </row>
        <row r="2257">
          <cell r="A2257">
            <v>4111</v>
          </cell>
          <cell r="B2257">
            <v>51</v>
          </cell>
          <cell r="C2257" t="str">
            <v>QLD</v>
          </cell>
        </row>
        <row r="2258">
          <cell r="A2258">
            <v>4112</v>
          </cell>
          <cell r="B2258">
            <v>51</v>
          </cell>
          <cell r="C2258" t="str">
            <v>QLD</v>
          </cell>
        </row>
        <row r="2259">
          <cell r="A2259">
            <v>4113</v>
          </cell>
          <cell r="B2259">
            <v>51</v>
          </cell>
          <cell r="C2259" t="str">
            <v>QLD</v>
          </cell>
        </row>
        <row r="2260">
          <cell r="A2260">
            <v>4114</v>
          </cell>
          <cell r="B2260">
            <v>51</v>
          </cell>
          <cell r="C2260" t="str">
            <v>QLD</v>
          </cell>
        </row>
        <row r="2261">
          <cell r="A2261">
            <v>4115</v>
          </cell>
          <cell r="B2261">
            <v>51</v>
          </cell>
          <cell r="C2261" t="str">
            <v>QLD</v>
          </cell>
        </row>
        <row r="2262">
          <cell r="A2262">
            <v>4116</v>
          </cell>
          <cell r="B2262">
            <v>51</v>
          </cell>
          <cell r="C2262" t="str">
            <v>QLD</v>
          </cell>
        </row>
        <row r="2263">
          <cell r="A2263">
            <v>4117</v>
          </cell>
          <cell r="B2263">
            <v>51</v>
          </cell>
          <cell r="C2263" t="str">
            <v>QLD</v>
          </cell>
        </row>
        <row r="2264">
          <cell r="A2264">
            <v>4118</v>
          </cell>
          <cell r="B2264">
            <v>51</v>
          </cell>
          <cell r="C2264" t="str">
            <v>QLD</v>
          </cell>
        </row>
        <row r="2265">
          <cell r="A2265">
            <v>4119</v>
          </cell>
          <cell r="B2265">
            <v>51</v>
          </cell>
          <cell r="C2265" t="str">
            <v>QLD</v>
          </cell>
        </row>
        <row r="2266">
          <cell r="A2266">
            <v>4120</v>
          </cell>
          <cell r="B2266">
            <v>51</v>
          </cell>
          <cell r="C2266" t="str">
            <v>QLD</v>
          </cell>
        </row>
        <row r="2267">
          <cell r="A2267">
            <v>4121</v>
          </cell>
          <cell r="B2267">
            <v>51</v>
          </cell>
          <cell r="C2267" t="str">
            <v>QLD</v>
          </cell>
        </row>
        <row r="2268">
          <cell r="A2268">
            <v>4122</v>
          </cell>
          <cell r="B2268">
            <v>51</v>
          </cell>
          <cell r="C2268" t="str">
            <v>QLD</v>
          </cell>
        </row>
        <row r="2269">
          <cell r="A2269">
            <v>4123</v>
          </cell>
          <cell r="B2269">
            <v>51</v>
          </cell>
          <cell r="C2269" t="str">
            <v>QLD</v>
          </cell>
        </row>
        <row r="2270">
          <cell r="A2270">
            <v>4124</v>
          </cell>
          <cell r="B2270">
            <v>51</v>
          </cell>
          <cell r="C2270" t="str">
            <v>QLD</v>
          </cell>
        </row>
        <row r="2271">
          <cell r="A2271">
            <v>4125</v>
          </cell>
          <cell r="B2271">
            <v>51</v>
          </cell>
          <cell r="C2271" t="str">
            <v>QLD</v>
          </cell>
        </row>
        <row r="2272">
          <cell r="A2272">
            <v>4127</v>
          </cell>
          <cell r="B2272">
            <v>51</v>
          </cell>
          <cell r="C2272" t="str">
            <v>QLD</v>
          </cell>
        </row>
        <row r="2273">
          <cell r="A2273">
            <v>4128</v>
          </cell>
          <cell r="B2273">
            <v>51</v>
          </cell>
          <cell r="C2273" t="str">
            <v>QLD</v>
          </cell>
        </row>
        <row r="2274">
          <cell r="A2274">
            <v>4129</v>
          </cell>
          <cell r="B2274">
            <v>51</v>
          </cell>
          <cell r="C2274" t="str">
            <v>QLD</v>
          </cell>
        </row>
        <row r="2275">
          <cell r="A2275">
            <v>4130</v>
          </cell>
          <cell r="B2275">
            <v>51</v>
          </cell>
          <cell r="C2275" t="str">
            <v>QLD</v>
          </cell>
        </row>
        <row r="2276">
          <cell r="A2276">
            <v>4131</v>
          </cell>
          <cell r="B2276">
            <v>51</v>
          </cell>
          <cell r="C2276" t="str">
            <v>QLD</v>
          </cell>
        </row>
        <row r="2277">
          <cell r="A2277">
            <v>4132</v>
          </cell>
          <cell r="B2277">
            <v>51</v>
          </cell>
          <cell r="C2277" t="str">
            <v>QLD</v>
          </cell>
        </row>
        <row r="2278">
          <cell r="A2278">
            <v>4133</v>
          </cell>
          <cell r="B2278">
            <v>51</v>
          </cell>
          <cell r="C2278" t="str">
            <v>QLD</v>
          </cell>
        </row>
        <row r="2279">
          <cell r="A2279">
            <v>4151</v>
          </cell>
          <cell r="B2279">
            <v>51</v>
          </cell>
          <cell r="C2279" t="str">
            <v>QLD</v>
          </cell>
        </row>
        <row r="2280">
          <cell r="A2280">
            <v>4152</v>
          </cell>
          <cell r="B2280">
            <v>51</v>
          </cell>
          <cell r="C2280" t="str">
            <v>QLD</v>
          </cell>
        </row>
        <row r="2281">
          <cell r="A2281">
            <v>4153</v>
          </cell>
          <cell r="B2281">
            <v>51</v>
          </cell>
          <cell r="C2281" t="str">
            <v>QLD</v>
          </cell>
        </row>
        <row r="2282">
          <cell r="A2282">
            <v>4154</v>
          </cell>
          <cell r="B2282">
            <v>51</v>
          </cell>
          <cell r="C2282" t="str">
            <v>QLD</v>
          </cell>
        </row>
        <row r="2283">
          <cell r="A2283">
            <v>4155</v>
          </cell>
          <cell r="B2283">
            <v>51</v>
          </cell>
          <cell r="C2283" t="str">
            <v>QLD</v>
          </cell>
        </row>
        <row r="2284">
          <cell r="A2284">
            <v>4156</v>
          </cell>
          <cell r="B2284">
            <v>51</v>
          </cell>
          <cell r="C2284" t="str">
            <v>QLD</v>
          </cell>
        </row>
        <row r="2285">
          <cell r="A2285">
            <v>4157</v>
          </cell>
          <cell r="B2285">
            <v>51</v>
          </cell>
          <cell r="C2285" t="str">
            <v>QLD</v>
          </cell>
        </row>
        <row r="2286">
          <cell r="A2286">
            <v>4158</v>
          </cell>
          <cell r="B2286">
            <v>51</v>
          </cell>
          <cell r="C2286" t="str">
            <v>QLD</v>
          </cell>
        </row>
        <row r="2287">
          <cell r="A2287">
            <v>4159</v>
          </cell>
          <cell r="B2287">
            <v>51</v>
          </cell>
          <cell r="C2287" t="str">
            <v>QLD</v>
          </cell>
        </row>
        <row r="2288">
          <cell r="A2288">
            <v>4160</v>
          </cell>
          <cell r="B2288">
            <v>51</v>
          </cell>
          <cell r="C2288" t="str">
            <v>QLD</v>
          </cell>
        </row>
        <row r="2289">
          <cell r="A2289">
            <v>4161</v>
          </cell>
          <cell r="B2289">
            <v>51</v>
          </cell>
          <cell r="C2289" t="str">
            <v>QLD</v>
          </cell>
        </row>
        <row r="2290">
          <cell r="A2290">
            <v>4163</v>
          </cell>
          <cell r="B2290">
            <v>51</v>
          </cell>
          <cell r="C2290" t="str">
            <v>QLD</v>
          </cell>
        </row>
        <row r="2291">
          <cell r="A2291">
            <v>4164</v>
          </cell>
          <cell r="B2291">
            <v>51</v>
          </cell>
          <cell r="C2291" t="str">
            <v>QLD</v>
          </cell>
        </row>
        <row r="2292">
          <cell r="A2292">
            <v>4165</v>
          </cell>
          <cell r="B2292">
            <v>51</v>
          </cell>
          <cell r="C2292" t="str">
            <v>QLD</v>
          </cell>
        </row>
        <row r="2293">
          <cell r="A2293">
            <v>4169</v>
          </cell>
          <cell r="B2293">
            <v>51</v>
          </cell>
          <cell r="C2293" t="str">
            <v>QLD</v>
          </cell>
        </row>
        <row r="2294">
          <cell r="A2294">
            <v>4170</v>
          </cell>
          <cell r="B2294">
            <v>51</v>
          </cell>
          <cell r="C2294" t="str">
            <v>QLD</v>
          </cell>
        </row>
        <row r="2295">
          <cell r="A2295">
            <v>4171</v>
          </cell>
          <cell r="B2295">
            <v>51</v>
          </cell>
          <cell r="C2295" t="str">
            <v>QLD</v>
          </cell>
        </row>
        <row r="2296">
          <cell r="A2296">
            <v>4172</v>
          </cell>
          <cell r="B2296">
            <v>51</v>
          </cell>
          <cell r="C2296" t="str">
            <v>QLD</v>
          </cell>
        </row>
        <row r="2297">
          <cell r="A2297">
            <v>4173</v>
          </cell>
          <cell r="B2297">
            <v>51</v>
          </cell>
          <cell r="C2297" t="str">
            <v>QLD</v>
          </cell>
        </row>
        <row r="2298">
          <cell r="A2298">
            <v>4174</v>
          </cell>
          <cell r="B2298">
            <v>51</v>
          </cell>
          <cell r="C2298" t="str">
            <v>QLD</v>
          </cell>
        </row>
        <row r="2299">
          <cell r="A2299">
            <v>4178</v>
          </cell>
          <cell r="B2299">
            <v>51</v>
          </cell>
          <cell r="C2299" t="str">
            <v>QLD</v>
          </cell>
        </row>
        <row r="2300">
          <cell r="A2300">
            <v>4179</v>
          </cell>
          <cell r="B2300">
            <v>51</v>
          </cell>
          <cell r="C2300" t="str">
            <v>QLD</v>
          </cell>
        </row>
        <row r="2301">
          <cell r="A2301">
            <v>4183</v>
          </cell>
          <cell r="B2301">
            <v>51</v>
          </cell>
          <cell r="C2301" t="str">
            <v>QLD</v>
          </cell>
        </row>
        <row r="2302">
          <cell r="A2302">
            <v>4184</v>
          </cell>
          <cell r="B2302">
            <v>51</v>
          </cell>
          <cell r="C2302" t="str">
            <v>QLD</v>
          </cell>
        </row>
        <row r="2303">
          <cell r="A2303">
            <v>4205</v>
          </cell>
          <cell r="B2303">
            <v>51</v>
          </cell>
          <cell r="C2303" t="str">
            <v>QLD</v>
          </cell>
        </row>
        <row r="2304">
          <cell r="A2304">
            <v>4207</v>
          </cell>
          <cell r="B2304">
            <v>51</v>
          </cell>
          <cell r="C2304" t="str">
            <v>QLD</v>
          </cell>
        </row>
        <row r="2305">
          <cell r="A2305">
            <v>4208</v>
          </cell>
          <cell r="B2305">
            <v>51</v>
          </cell>
          <cell r="C2305" t="str">
            <v>QLD</v>
          </cell>
        </row>
        <row r="2306">
          <cell r="A2306">
            <v>4209</v>
          </cell>
          <cell r="B2306">
            <v>51</v>
          </cell>
          <cell r="C2306" t="str">
            <v>QLD</v>
          </cell>
        </row>
        <row r="2307">
          <cell r="A2307">
            <v>4210</v>
          </cell>
          <cell r="B2307">
            <v>51</v>
          </cell>
          <cell r="C2307" t="str">
            <v>QLD</v>
          </cell>
        </row>
        <row r="2308">
          <cell r="A2308">
            <v>4211</v>
          </cell>
          <cell r="B2308">
            <v>51</v>
          </cell>
          <cell r="C2308" t="str">
            <v>QLD</v>
          </cell>
        </row>
        <row r="2309">
          <cell r="A2309">
            <v>4212</v>
          </cell>
          <cell r="B2309">
            <v>51</v>
          </cell>
          <cell r="C2309" t="str">
            <v>QLD</v>
          </cell>
        </row>
        <row r="2310">
          <cell r="A2310">
            <v>4213</v>
          </cell>
          <cell r="B2310">
            <v>51</v>
          </cell>
          <cell r="C2310" t="str">
            <v>QLD</v>
          </cell>
        </row>
        <row r="2311">
          <cell r="A2311">
            <v>4214</v>
          </cell>
          <cell r="B2311">
            <v>51</v>
          </cell>
          <cell r="C2311" t="str">
            <v>QLD</v>
          </cell>
        </row>
        <row r="2312">
          <cell r="A2312">
            <v>4215</v>
          </cell>
          <cell r="B2312">
            <v>51</v>
          </cell>
          <cell r="C2312" t="str">
            <v>QLD</v>
          </cell>
        </row>
        <row r="2313">
          <cell r="A2313">
            <v>4216</v>
          </cell>
          <cell r="B2313">
            <v>51</v>
          </cell>
          <cell r="C2313" t="str">
            <v>QLD</v>
          </cell>
        </row>
        <row r="2314">
          <cell r="A2314">
            <v>4217</v>
          </cell>
          <cell r="B2314">
            <v>51</v>
          </cell>
          <cell r="C2314" t="str">
            <v>QLD</v>
          </cell>
        </row>
        <row r="2315">
          <cell r="A2315">
            <v>4218</v>
          </cell>
          <cell r="B2315">
            <v>51</v>
          </cell>
          <cell r="C2315" t="str">
            <v>QLD</v>
          </cell>
        </row>
        <row r="2316">
          <cell r="A2316">
            <v>4219</v>
          </cell>
          <cell r="B2316">
            <v>51</v>
          </cell>
          <cell r="C2316" t="str">
            <v>QLD</v>
          </cell>
        </row>
        <row r="2317">
          <cell r="A2317">
            <v>4220</v>
          </cell>
          <cell r="B2317">
            <v>51</v>
          </cell>
          <cell r="C2317" t="str">
            <v>QLD</v>
          </cell>
        </row>
        <row r="2318">
          <cell r="A2318">
            <v>4221</v>
          </cell>
          <cell r="B2318">
            <v>51</v>
          </cell>
          <cell r="C2318" t="str">
            <v>QLD</v>
          </cell>
        </row>
        <row r="2319">
          <cell r="A2319">
            <v>4223</v>
          </cell>
          <cell r="B2319">
            <v>51</v>
          </cell>
          <cell r="C2319" t="str">
            <v>QLD</v>
          </cell>
        </row>
        <row r="2320">
          <cell r="A2320">
            <v>4224</v>
          </cell>
          <cell r="B2320">
            <v>51</v>
          </cell>
          <cell r="C2320" t="str">
            <v>QLD</v>
          </cell>
        </row>
        <row r="2321">
          <cell r="A2321">
            <v>4225</v>
          </cell>
          <cell r="B2321">
            <v>51</v>
          </cell>
          <cell r="C2321" t="str">
            <v>QLD</v>
          </cell>
        </row>
        <row r="2322">
          <cell r="A2322">
            <v>4226</v>
          </cell>
          <cell r="B2322">
            <v>51</v>
          </cell>
          <cell r="C2322" t="str">
            <v>QLD</v>
          </cell>
        </row>
        <row r="2323">
          <cell r="A2323">
            <v>4227</v>
          </cell>
          <cell r="B2323">
            <v>51</v>
          </cell>
          <cell r="C2323" t="str">
            <v>QLD</v>
          </cell>
        </row>
        <row r="2324">
          <cell r="A2324">
            <v>4228</v>
          </cell>
          <cell r="B2324">
            <v>51</v>
          </cell>
          <cell r="C2324" t="str">
            <v>QLD</v>
          </cell>
        </row>
        <row r="2325">
          <cell r="A2325">
            <v>4229</v>
          </cell>
          <cell r="B2325">
            <v>51</v>
          </cell>
          <cell r="C2325" t="str">
            <v>QLD</v>
          </cell>
        </row>
        <row r="2326">
          <cell r="A2326">
            <v>4230</v>
          </cell>
          <cell r="B2326">
            <v>51</v>
          </cell>
          <cell r="C2326" t="str">
            <v>QLD</v>
          </cell>
        </row>
        <row r="2327">
          <cell r="A2327">
            <v>4270</v>
          </cell>
          <cell r="B2327">
            <v>51</v>
          </cell>
          <cell r="C2327" t="str">
            <v>QLD</v>
          </cell>
        </row>
        <row r="2328">
          <cell r="A2328">
            <v>4271</v>
          </cell>
          <cell r="B2328">
            <v>51</v>
          </cell>
          <cell r="C2328" t="str">
            <v>QLD</v>
          </cell>
        </row>
        <row r="2329">
          <cell r="A2329">
            <v>4272</v>
          </cell>
          <cell r="B2329">
            <v>51</v>
          </cell>
          <cell r="C2329" t="str">
            <v>QLD</v>
          </cell>
        </row>
        <row r="2330">
          <cell r="A2330">
            <v>4275</v>
          </cell>
          <cell r="B2330">
            <v>51</v>
          </cell>
          <cell r="C2330" t="str">
            <v>QLD</v>
          </cell>
        </row>
        <row r="2331">
          <cell r="A2331">
            <v>4280</v>
          </cell>
          <cell r="B2331">
            <v>51</v>
          </cell>
          <cell r="C2331" t="str">
            <v>QLD</v>
          </cell>
        </row>
        <row r="2332">
          <cell r="A2332">
            <v>4285</v>
          </cell>
          <cell r="B2332">
            <v>51</v>
          </cell>
          <cell r="C2332" t="str">
            <v>QLD</v>
          </cell>
        </row>
        <row r="2333">
          <cell r="A2333">
            <v>4287</v>
          </cell>
          <cell r="B2333">
            <v>51</v>
          </cell>
          <cell r="C2333" t="str">
            <v>QLD</v>
          </cell>
        </row>
        <row r="2334">
          <cell r="A2334">
            <v>4300</v>
          </cell>
          <cell r="B2334">
            <v>51</v>
          </cell>
          <cell r="C2334" t="str">
            <v>QLD</v>
          </cell>
        </row>
        <row r="2335">
          <cell r="A2335">
            <v>4301</v>
          </cell>
          <cell r="B2335">
            <v>51</v>
          </cell>
          <cell r="C2335" t="str">
            <v>QLD</v>
          </cell>
        </row>
        <row r="2336">
          <cell r="A2336">
            <v>4303</v>
          </cell>
          <cell r="B2336">
            <v>51</v>
          </cell>
          <cell r="C2336" t="str">
            <v>QLD</v>
          </cell>
        </row>
        <row r="2337">
          <cell r="A2337">
            <v>4304</v>
          </cell>
          <cell r="B2337">
            <v>51</v>
          </cell>
          <cell r="C2337" t="str">
            <v>QLD</v>
          </cell>
        </row>
        <row r="2338">
          <cell r="A2338">
            <v>4305</v>
          </cell>
          <cell r="B2338">
            <v>51</v>
          </cell>
          <cell r="C2338" t="str">
            <v>QLD</v>
          </cell>
        </row>
        <row r="2339">
          <cell r="A2339">
            <v>4306</v>
          </cell>
          <cell r="B2339">
            <v>51</v>
          </cell>
          <cell r="C2339" t="str">
            <v>QLD</v>
          </cell>
        </row>
        <row r="2340">
          <cell r="A2340">
            <v>4307</v>
          </cell>
          <cell r="B2340">
            <v>51</v>
          </cell>
          <cell r="C2340" t="str">
            <v>QLD</v>
          </cell>
        </row>
        <row r="2341">
          <cell r="A2341">
            <v>4309</v>
          </cell>
          <cell r="B2341">
            <v>51</v>
          </cell>
          <cell r="C2341" t="str">
            <v>QLD</v>
          </cell>
        </row>
        <row r="2342">
          <cell r="A2342">
            <v>4310</v>
          </cell>
          <cell r="B2342">
            <v>51</v>
          </cell>
          <cell r="C2342" t="str">
            <v>QLD</v>
          </cell>
        </row>
        <row r="2343">
          <cell r="A2343">
            <v>4311</v>
          </cell>
          <cell r="B2343">
            <v>51</v>
          </cell>
          <cell r="C2343" t="str">
            <v>QLD</v>
          </cell>
        </row>
        <row r="2344">
          <cell r="A2344">
            <v>4312</v>
          </cell>
          <cell r="B2344">
            <v>51</v>
          </cell>
          <cell r="C2344" t="str">
            <v>QLD</v>
          </cell>
        </row>
        <row r="2345">
          <cell r="A2345">
            <v>4313</v>
          </cell>
          <cell r="B2345">
            <v>51</v>
          </cell>
          <cell r="C2345" t="str">
            <v>QLD</v>
          </cell>
        </row>
        <row r="2346">
          <cell r="A2346">
            <v>4340</v>
          </cell>
          <cell r="B2346">
            <v>51</v>
          </cell>
          <cell r="C2346" t="str">
            <v>QLD</v>
          </cell>
        </row>
        <row r="2347">
          <cell r="A2347">
            <v>4341</v>
          </cell>
          <cell r="B2347">
            <v>51</v>
          </cell>
          <cell r="C2347" t="str">
            <v>QLD</v>
          </cell>
        </row>
        <row r="2348">
          <cell r="A2348">
            <v>4342</v>
          </cell>
          <cell r="B2348">
            <v>51</v>
          </cell>
          <cell r="C2348" t="str">
            <v>QLD</v>
          </cell>
        </row>
        <row r="2349">
          <cell r="A2349">
            <v>4343</v>
          </cell>
          <cell r="B2349">
            <v>51</v>
          </cell>
          <cell r="C2349" t="str">
            <v>QLD</v>
          </cell>
        </row>
        <row r="2350">
          <cell r="A2350">
            <v>4344</v>
          </cell>
          <cell r="B2350">
            <v>51</v>
          </cell>
          <cell r="C2350" t="str">
            <v>QLD</v>
          </cell>
        </row>
        <row r="2351">
          <cell r="A2351">
            <v>4345</v>
          </cell>
          <cell r="B2351">
            <v>51</v>
          </cell>
          <cell r="C2351" t="str">
            <v>QLD</v>
          </cell>
        </row>
        <row r="2352">
          <cell r="A2352">
            <v>4346</v>
          </cell>
          <cell r="B2352">
            <v>51</v>
          </cell>
          <cell r="C2352" t="str">
            <v>QLD</v>
          </cell>
        </row>
        <row r="2353">
          <cell r="A2353">
            <v>4347</v>
          </cell>
          <cell r="B2353">
            <v>51</v>
          </cell>
          <cell r="C2353" t="str">
            <v>QLD</v>
          </cell>
        </row>
        <row r="2354">
          <cell r="A2354">
            <v>4350</v>
          </cell>
          <cell r="B2354">
            <v>49</v>
          </cell>
          <cell r="C2354" t="str">
            <v>QLD</v>
          </cell>
        </row>
        <row r="2355">
          <cell r="A2355">
            <v>4352</v>
          </cell>
          <cell r="B2355">
            <v>49</v>
          </cell>
          <cell r="C2355" t="str">
            <v>QLD</v>
          </cell>
        </row>
        <row r="2356">
          <cell r="A2356">
            <v>4354</v>
          </cell>
          <cell r="B2356">
            <v>49</v>
          </cell>
          <cell r="C2356" t="str">
            <v>QLD</v>
          </cell>
        </row>
        <row r="2357">
          <cell r="A2357">
            <v>4355</v>
          </cell>
          <cell r="B2357">
            <v>49</v>
          </cell>
          <cell r="C2357" t="str">
            <v>QLD</v>
          </cell>
        </row>
        <row r="2358">
          <cell r="A2358">
            <v>4356</v>
          </cell>
          <cell r="B2358">
            <v>49</v>
          </cell>
          <cell r="C2358" t="str">
            <v>QLD</v>
          </cell>
        </row>
        <row r="2359">
          <cell r="A2359">
            <v>4357</v>
          </cell>
          <cell r="B2359">
            <v>49</v>
          </cell>
          <cell r="C2359" t="str">
            <v>QLD</v>
          </cell>
        </row>
        <row r="2360">
          <cell r="A2360">
            <v>4358</v>
          </cell>
          <cell r="B2360">
            <v>49</v>
          </cell>
          <cell r="C2360" t="str">
            <v>QLD</v>
          </cell>
        </row>
        <row r="2361">
          <cell r="A2361">
            <v>4359</v>
          </cell>
          <cell r="B2361">
            <v>49</v>
          </cell>
          <cell r="C2361" t="str">
            <v>QLD</v>
          </cell>
        </row>
        <row r="2362">
          <cell r="A2362">
            <v>4360</v>
          </cell>
          <cell r="B2362">
            <v>49</v>
          </cell>
          <cell r="C2362" t="str">
            <v>QLD</v>
          </cell>
        </row>
        <row r="2363">
          <cell r="A2363">
            <v>4361</v>
          </cell>
          <cell r="B2363">
            <v>49</v>
          </cell>
          <cell r="C2363" t="str">
            <v>QLD</v>
          </cell>
        </row>
        <row r="2364">
          <cell r="A2364">
            <v>4362</v>
          </cell>
          <cell r="B2364">
            <v>49</v>
          </cell>
          <cell r="C2364" t="str">
            <v>QLD</v>
          </cell>
        </row>
        <row r="2365">
          <cell r="A2365">
            <v>4370</v>
          </cell>
          <cell r="B2365">
            <v>49</v>
          </cell>
          <cell r="C2365" t="str">
            <v>QLD</v>
          </cell>
        </row>
        <row r="2366">
          <cell r="A2366">
            <v>4371</v>
          </cell>
          <cell r="B2366">
            <v>49</v>
          </cell>
          <cell r="C2366" t="str">
            <v>QLD</v>
          </cell>
        </row>
        <row r="2367">
          <cell r="A2367">
            <v>4372</v>
          </cell>
          <cell r="B2367">
            <v>49</v>
          </cell>
          <cell r="C2367" t="str">
            <v>QLD</v>
          </cell>
        </row>
        <row r="2368">
          <cell r="A2368">
            <v>4373</v>
          </cell>
          <cell r="B2368">
            <v>49</v>
          </cell>
          <cell r="C2368" t="str">
            <v>QLD</v>
          </cell>
        </row>
        <row r="2369">
          <cell r="A2369">
            <v>4374</v>
          </cell>
          <cell r="B2369">
            <v>49</v>
          </cell>
          <cell r="C2369" t="str">
            <v>QLD</v>
          </cell>
        </row>
        <row r="2370">
          <cell r="A2370">
            <v>4375</v>
          </cell>
          <cell r="B2370">
            <v>49</v>
          </cell>
          <cell r="C2370" t="str">
            <v>QLD</v>
          </cell>
        </row>
        <row r="2371">
          <cell r="A2371">
            <v>4376</v>
          </cell>
          <cell r="B2371">
            <v>49</v>
          </cell>
          <cell r="C2371" t="str">
            <v>QLD</v>
          </cell>
        </row>
        <row r="2372">
          <cell r="A2372">
            <v>4377</v>
          </cell>
          <cell r="B2372">
            <v>49</v>
          </cell>
          <cell r="C2372" t="str">
            <v>QLD</v>
          </cell>
        </row>
        <row r="2373">
          <cell r="A2373">
            <v>4378</v>
          </cell>
          <cell r="B2373">
            <v>49</v>
          </cell>
          <cell r="C2373" t="str">
            <v>QLD</v>
          </cell>
        </row>
        <row r="2374">
          <cell r="A2374">
            <v>4380</v>
          </cell>
          <cell r="B2374">
            <v>49</v>
          </cell>
          <cell r="C2374" t="str">
            <v>QLD</v>
          </cell>
        </row>
        <row r="2375">
          <cell r="A2375">
            <v>4381</v>
          </cell>
          <cell r="B2375">
            <v>49</v>
          </cell>
          <cell r="C2375" t="str">
            <v>QLD</v>
          </cell>
        </row>
        <row r="2376">
          <cell r="A2376">
            <v>4382</v>
          </cell>
          <cell r="B2376">
            <v>49</v>
          </cell>
          <cell r="C2376" t="str">
            <v>QLD</v>
          </cell>
        </row>
        <row r="2377">
          <cell r="A2377">
            <v>4383</v>
          </cell>
          <cell r="B2377">
            <v>49</v>
          </cell>
          <cell r="C2377" t="str">
            <v>QLD</v>
          </cell>
        </row>
        <row r="2378">
          <cell r="A2378">
            <v>4384</v>
          </cell>
          <cell r="B2378">
            <v>49</v>
          </cell>
          <cell r="C2378" t="str">
            <v>QLD</v>
          </cell>
        </row>
        <row r="2379">
          <cell r="A2379">
            <v>4385</v>
          </cell>
          <cell r="B2379">
            <v>49</v>
          </cell>
          <cell r="C2379" t="str">
            <v>QLD</v>
          </cell>
        </row>
        <row r="2380">
          <cell r="A2380">
            <v>4387</v>
          </cell>
          <cell r="B2380">
            <v>49</v>
          </cell>
          <cell r="C2380" t="str">
            <v>QLD</v>
          </cell>
        </row>
        <row r="2381">
          <cell r="A2381">
            <v>4388</v>
          </cell>
          <cell r="B2381">
            <v>49</v>
          </cell>
          <cell r="C2381" t="str">
            <v>QLD</v>
          </cell>
        </row>
        <row r="2382">
          <cell r="A2382">
            <v>4390</v>
          </cell>
          <cell r="B2382">
            <v>49</v>
          </cell>
          <cell r="C2382" t="str">
            <v>QLD</v>
          </cell>
        </row>
        <row r="2383">
          <cell r="A2383">
            <v>4400</v>
          </cell>
          <cell r="B2383">
            <v>49</v>
          </cell>
          <cell r="C2383" t="str">
            <v>QLD</v>
          </cell>
        </row>
        <row r="2384">
          <cell r="A2384">
            <v>4401</v>
          </cell>
          <cell r="B2384">
            <v>49</v>
          </cell>
          <cell r="C2384" t="str">
            <v>QLD</v>
          </cell>
        </row>
        <row r="2385">
          <cell r="A2385">
            <v>4402</v>
          </cell>
          <cell r="B2385">
            <v>49</v>
          </cell>
          <cell r="C2385" t="str">
            <v>QLD</v>
          </cell>
        </row>
        <row r="2386">
          <cell r="A2386">
            <v>4403</v>
          </cell>
          <cell r="B2386">
            <v>49</v>
          </cell>
          <cell r="C2386" t="str">
            <v>QLD</v>
          </cell>
        </row>
        <row r="2387">
          <cell r="A2387">
            <v>4404</v>
          </cell>
          <cell r="B2387">
            <v>49</v>
          </cell>
          <cell r="C2387" t="str">
            <v>QLD</v>
          </cell>
        </row>
        <row r="2388">
          <cell r="A2388">
            <v>4405</v>
          </cell>
          <cell r="B2388">
            <v>49</v>
          </cell>
          <cell r="C2388" t="str">
            <v>QLD</v>
          </cell>
        </row>
        <row r="2389">
          <cell r="A2389">
            <v>4406</v>
          </cell>
          <cell r="B2389">
            <v>49</v>
          </cell>
          <cell r="C2389" t="str">
            <v>QLD</v>
          </cell>
        </row>
        <row r="2390">
          <cell r="A2390">
            <v>4407</v>
          </cell>
          <cell r="B2390">
            <v>49</v>
          </cell>
          <cell r="C2390" t="str">
            <v>QLD</v>
          </cell>
        </row>
        <row r="2391">
          <cell r="A2391">
            <v>4408</v>
          </cell>
          <cell r="B2391">
            <v>49</v>
          </cell>
          <cell r="C2391" t="str">
            <v>QLD</v>
          </cell>
        </row>
        <row r="2392">
          <cell r="A2392">
            <v>4410</v>
          </cell>
          <cell r="B2392">
            <v>49</v>
          </cell>
          <cell r="C2392" t="str">
            <v>QLD</v>
          </cell>
        </row>
        <row r="2393">
          <cell r="A2393">
            <v>4411</v>
          </cell>
          <cell r="B2393">
            <v>49</v>
          </cell>
          <cell r="C2393" t="str">
            <v>QLD</v>
          </cell>
        </row>
        <row r="2394">
          <cell r="A2394">
            <v>4412</v>
          </cell>
          <cell r="B2394">
            <v>49</v>
          </cell>
          <cell r="C2394" t="str">
            <v>QLD</v>
          </cell>
        </row>
        <row r="2395">
          <cell r="A2395">
            <v>4413</v>
          </cell>
          <cell r="B2395">
            <v>49</v>
          </cell>
          <cell r="C2395" t="str">
            <v>QLD</v>
          </cell>
        </row>
        <row r="2396">
          <cell r="A2396">
            <v>4415</v>
          </cell>
          <cell r="B2396">
            <v>49</v>
          </cell>
          <cell r="C2396" t="str">
            <v>QLD</v>
          </cell>
        </row>
        <row r="2397">
          <cell r="A2397">
            <v>4416</v>
          </cell>
          <cell r="B2397">
            <v>49</v>
          </cell>
          <cell r="C2397" t="str">
            <v>QLD</v>
          </cell>
        </row>
        <row r="2398">
          <cell r="A2398">
            <v>4417</v>
          </cell>
          <cell r="B2398">
            <v>48</v>
          </cell>
          <cell r="C2398" t="str">
            <v>QLD</v>
          </cell>
        </row>
        <row r="2399">
          <cell r="A2399">
            <v>4418</v>
          </cell>
          <cell r="B2399">
            <v>44</v>
          </cell>
          <cell r="C2399" t="str">
            <v>QLD</v>
          </cell>
        </row>
        <row r="2400">
          <cell r="A2400">
            <v>4419</v>
          </cell>
          <cell r="B2400">
            <v>44</v>
          </cell>
          <cell r="C2400" t="str">
            <v>QLD</v>
          </cell>
        </row>
        <row r="2401">
          <cell r="A2401">
            <v>4420</v>
          </cell>
          <cell r="B2401">
            <v>44</v>
          </cell>
          <cell r="C2401" t="str">
            <v>QLD</v>
          </cell>
        </row>
        <row r="2402">
          <cell r="A2402">
            <v>4421</v>
          </cell>
          <cell r="B2402">
            <v>49</v>
          </cell>
          <cell r="C2402" t="str">
            <v>QLD</v>
          </cell>
        </row>
        <row r="2403">
          <cell r="A2403">
            <v>4422</v>
          </cell>
          <cell r="B2403">
            <v>48</v>
          </cell>
          <cell r="C2403" t="str">
            <v>QLD</v>
          </cell>
        </row>
        <row r="2404">
          <cell r="A2404">
            <v>4423</v>
          </cell>
          <cell r="B2404">
            <v>48</v>
          </cell>
          <cell r="C2404" t="str">
            <v>QLD</v>
          </cell>
        </row>
        <row r="2405">
          <cell r="A2405">
            <v>4424</v>
          </cell>
          <cell r="B2405">
            <v>48</v>
          </cell>
          <cell r="C2405" t="str">
            <v>QLD</v>
          </cell>
        </row>
        <row r="2406">
          <cell r="A2406">
            <v>4425</v>
          </cell>
          <cell r="B2406">
            <v>48</v>
          </cell>
          <cell r="C2406" t="str">
            <v>QLD</v>
          </cell>
        </row>
        <row r="2407">
          <cell r="A2407">
            <v>4426</v>
          </cell>
          <cell r="B2407">
            <v>48</v>
          </cell>
          <cell r="C2407" t="str">
            <v>QLD</v>
          </cell>
        </row>
        <row r="2408">
          <cell r="A2408">
            <v>4427</v>
          </cell>
          <cell r="B2408">
            <v>48</v>
          </cell>
          <cell r="C2408" t="str">
            <v>QLD</v>
          </cell>
        </row>
        <row r="2409">
          <cell r="A2409">
            <v>4428</v>
          </cell>
          <cell r="B2409">
            <v>48</v>
          </cell>
          <cell r="C2409" t="str">
            <v>QLD</v>
          </cell>
        </row>
        <row r="2410">
          <cell r="A2410">
            <v>4454</v>
          </cell>
          <cell r="B2410">
            <v>48</v>
          </cell>
          <cell r="C2410" t="str">
            <v>QLD</v>
          </cell>
        </row>
        <row r="2411">
          <cell r="A2411">
            <v>4455</v>
          </cell>
          <cell r="B2411">
            <v>48</v>
          </cell>
          <cell r="C2411" t="str">
            <v>QLD</v>
          </cell>
        </row>
        <row r="2412">
          <cell r="A2412">
            <v>4461</v>
          </cell>
          <cell r="B2412">
            <v>48</v>
          </cell>
          <cell r="C2412" t="str">
            <v>QLD</v>
          </cell>
        </row>
        <row r="2413">
          <cell r="A2413">
            <v>4462</v>
          </cell>
          <cell r="B2413">
            <v>48</v>
          </cell>
          <cell r="C2413" t="str">
            <v>QLD</v>
          </cell>
        </row>
        <row r="2414">
          <cell r="A2414">
            <v>4465</v>
          </cell>
          <cell r="B2414">
            <v>48</v>
          </cell>
          <cell r="C2414" t="str">
            <v>QLD</v>
          </cell>
        </row>
        <row r="2415">
          <cell r="A2415">
            <v>4467</v>
          </cell>
          <cell r="B2415">
            <v>48</v>
          </cell>
          <cell r="C2415" t="str">
            <v>QLD</v>
          </cell>
        </row>
        <row r="2416">
          <cell r="A2416">
            <v>4468</v>
          </cell>
          <cell r="B2416">
            <v>48</v>
          </cell>
          <cell r="C2416" t="str">
            <v>QLD</v>
          </cell>
        </row>
        <row r="2417">
          <cell r="A2417">
            <v>4470</v>
          </cell>
          <cell r="B2417">
            <v>48</v>
          </cell>
          <cell r="C2417" t="str">
            <v>QLD</v>
          </cell>
        </row>
        <row r="2418">
          <cell r="A2418">
            <v>4471</v>
          </cell>
          <cell r="B2418">
            <v>48</v>
          </cell>
          <cell r="C2418" t="str">
            <v>QLD</v>
          </cell>
        </row>
        <row r="2419">
          <cell r="A2419">
            <v>4472</v>
          </cell>
          <cell r="B2419">
            <v>45</v>
          </cell>
          <cell r="C2419" t="str">
            <v>QLD</v>
          </cell>
        </row>
        <row r="2420">
          <cell r="A2420">
            <v>4474</v>
          </cell>
          <cell r="B2420">
            <v>47</v>
          </cell>
          <cell r="C2420" t="str">
            <v>QLD</v>
          </cell>
        </row>
        <row r="2421">
          <cell r="A2421">
            <v>4475</v>
          </cell>
          <cell r="B2421">
            <v>48</v>
          </cell>
          <cell r="C2421" t="str">
            <v>QLD</v>
          </cell>
        </row>
        <row r="2422">
          <cell r="A2422">
            <v>4477</v>
          </cell>
          <cell r="B2422">
            <v>45</v>
          </cell>
          <cell r="C2422" t="str">
            <v>QLD</v>
          </cell>
        </row>
        <row r="2423">
          <cell r="A2423">
            <v>4478</v>
          </cell>
          <cell r="B2423">
            <v>45</v>
          </cell>
          <cell r="C2423" t="str">
            <v>QLD</v>
          </cell>
        </row>
        <row r="2424">
          <cell r="A2424">
            <v>4479</v>
          </cell>
          <cell r="B2424">
            <v>48</v>
          </cell>
          <cell r="C2424" t="str">
            <v>QLD</v>
          </cell>
        </row>
        <row r="2425">
          <cell r="A2425">
            <v>4480</v>
          </cell>
          <cell r="B2425">
            <v>47</v>
          </cell>
          <cell r="C2425" t="str">
            <v>QLD</v>
          </cell>
        </row>
        <row r="2426">
          <cell r="A2426">
            <v>4481</v>
          </cell>
          <cell r="B2426">
            <v>47</v>
          </cell>
          <cell r="C2426" t="str">
            <v>QLD</v>
          </cell>
        </row>
        <row r="2427">
          <cell r="A2427">
            <v>4482</v>
          </cell>
          <cell r="B2427">
            <v>47</v>
          </cell>
          <cell r="C2427" t="str">
            <v>QLD</v>
          </cell>
        </row>
        <row r="2428">
          <cell r="A2428">
            <v>4486</v>
          </cell>
          <cell r="B2428">
            <v>48</v>
          </cell>
          <cell r="C2428" t="str">
            <v>QLD</v>
          </cell>
        </row>
        <row r="2429">
          <cell r="A2429">
            <v>4487</v>
          </cell>
          <cell r="B2429">
            <v>48</v>
          </cell>
          <cell r="C2429" t="str">
            <v>QLD</v>
          </cell>
        </row>
        <row r="2430">
          <cell r="A2430">
            <v>4488</v>
          </cell>
          <cell r="B2430">
            <v>48</v>
          </cell>
          <cell r="C2430" t="str">
            <v>QLD</v>
          </cell>
        </row>
        <row r="2431">
          <cell r="A2431">
            <v>4489</v>
          </cell>
          <cell r="B2431">
            <v>48</v>
          </cell>
          <cell r="C2431" t="str">
            <v>QLD</v>
          </cell>
        </row>
        <row r="2432">
          <cell r="A2432">
            <v>4490</v>
          </cell>
          <cell r="B2432">
            <v>48</v>
          </cell>
          <cell r="C2432" t="str">
            <v>QLD</v>
          </cell>
        </row>
        <row r="2433">
          <cell r="A2433">
            <v>4491</v>
          </cell>
          <cell r="B2433">
            <v>48</v>
          </cell>
          <cell r="C2433" t="str">
            <v>QLD</v>
          </cell>
        </row>
        <row r="2434">
          <cell r="A2434">
            <v>4492</v>
          </cell>
          <cell r="B2434">
            <v>47</v>
          </cell>
          <cell r="C2434" t="str">
            <v>QLD</v>
          </cell>
        </row>
        <row r="2435">
          <cell r="A2435">
            <v>4493</v>
          </cell>
          <cell r="B2435">
            <v>48</v>
          </cell>
          <cell r="C2435" t="str">
            <v>QLD</v>
          </cell>
        </row>
        <row r="2436">
          <cell r="A2436">
            <v>4494</v>
          </cell>
          <cell r="B2436">
            <v>49</v>
          </cell>
          <cell r="C2436" t="str">
            <v>QLD</v>
          </cell>
        </row>
        <row r="2437">
          <cell r="A2437">
            <v>4496</v>
          </cell>
          <cell r="B2437">
            <v>49</v>
          </cell>
          <cell r="C2437" t="str">
            <v>QLD</v>
          </cell>
        </row>
        <row r="2438">
          <cell r="A2438">
            <v>4497</v>
          </cell>
          <cell r="B2438">
            <v>49</v>
          </cell>
          <cell r="C2438" t="str">
            <v>QLD</v>
          </cell>
        </row>
        <row r="2439">
          <cell r="A2439">
            <v>4498</v>
          </cell>
          <cell r="B2439">
            <v>49</v>
          </cell>
          <cell r="C2439" t="str">
            <v>QLD</v>
          </cell>
        </row>
        <row r="2440">
          <cell r="A2440">
            <v>4500</v>
          </cell>
          <cell r="B2440">
            <v>51</v>
          </cell>
          <cell r="C2440" t="str">
            <v>QLD</v>
          </cell>
        </row>
        <row r="2441">
          <cell r="A2441">
            <v>4501</v>
          </cell>
          <cell r="B2441">
            <v>51</v>
          </cell>
          <cell r="C2441" t="str">
            <v>QLD</v>
          </cell>
        </row>
        <row r="2442">
          <cell r="A2442">
            <v>4502</v>
          </cell>
          <cell r="B2442">
            <v>51</v>
          </cell>
          <cell r="C2442" t="str">
            <v>QLD</v>
          </cell>
        </row>
        <row r="2443">
          <cell r="A2443">
            <v>4503</v>
          </cell>
          <cell r="B2443">
            <v>51</v>
          </cell>
          <cell r="C2443" t="str">
            <v>QLD</v>
          </cell>
        </row>
        <row r="2444">
          <cell r="A2444">
            <v>4504</v>
          </cell>
          <cell r="B2444">
            <v>51</v>
          </cell>
          <cell r="C2444" t="str">
            <v>QLD</v>
          </cell>
        </row>
        <row r="2445">
          <cell r="A2445">
            <v>4505</v>
          </cell>
          <cell r="B2445">
            <v>51</v>
          </cell>
          <cell r="C2445" t="str">
            <v>QLD</v>
          </cell>
        </row>
        <row r="2446">
          <cell r="A2446">
            <v>4506</v>
          </cell>
          <cell r="B2446">
            <v>51</v>
          </cell>
          <cell r="C2446" t="str">
            <v>QLD</v>
          </cell>
        </row>
        <row r="2447">
          <cell r="A2447">
            <v>4507</v>
          </cell>
          <cell r="B2447">
            <v>51</v>
          </cell>
          <cell r="C2447" t="str">
            <v>QLD</v>
          </cell>
        </row>
        <row r="2448">
          <cell r="A2448">
            <v>4508</v>
          </cell>
          <cell r="B2448">
            <v>51</v>
          </cell>
          <cell r="C2448" t="str">
            <v>QLD</v>
          </cell>
        </row>
        <row r="2449">
          <cell r="A2449">
            <v>4509</v>
          </cell>
          <cell r="B2449">
            <v>51</v>
          </cell>
          <cell r="C2449" t="str">
            <v>QLD</v>
          </cell>
        </row>
        <row r="2450">
          <cell r="A2450">
            <v>4510</v>
          </cell>
          <cell r="B2450">
            <v>51</v>
          </cell>
          <cell r="C2450" t="str">
            <v>QLD</v>
          </cell>
        </row>
        <row r="2451">
          <cell r="A2451">
            <v>4511</v>
          </cell>
          <cell r="B2451">
            <v>51</v>
          </cell>
          <cell r="C2451" t="str">
            <v>QLD</v>
          </cell>
        </row>
        <row r="2452">
          <cell r="A2452">
            <v>4512</v>
          </cell>
          <cell r="B2452">
            <v>51</v>
          </cell>
          <cell r="C2452" t="str">
            <v>QLD</v>
          </cell>
        </row>
        <row r="2453">
          <cell r="A2453">
            <v>4514</v>
          </cell>
          <cell r="B2453">
            <v>51</v>
          </cell>
          <cell r="C2453" t="str">
            <v>QLD</v>
          </cell>
        </row>
        <row r="2454">
          <cell r="A2454">
            <v>4515</v>
          </cell>
          <cell r="B2454">
            <v>51</v>
          </cell>
          <cell r="C2454" t="str">
            <v>QLD</v>
          </cell>
        </row>
        <row r="2455">
          <cell r="A2455">
            <v>4516</v>
          </cell>
          <cell r="B2455">
            <v>51</v>
          </cell>
          <cell r="C2455" t="str">
            <v>QLD</v>
          </cell>
        </row>
        <row r="2456">
          <cell r="A2456">
            <v>4517</v>
          </cell>
          <cell r="B2456">
            <v>51</v>
          </cell>
          <cell r="C2456" t="str">
            <v>QLD</v>
          </cell>
        </row>
        <row r="2457">
          <cell r="A2457">
            <v>4518</v>
          </cell>
          <cell r="B2457">
            <v>51</v>
          </cell>
          <cell r="C2457" t="str">
            <v>QLD</v>
          </cell>
        </row>
        <row r="2458">
          <cell r="A2458">
            <v>4519</v>
          </cell>
          <cell r="B2458">
            <v>51</v>
          </cell>
          <cell r="C2458" t="str">
            <v>QLD</v>
          </cell>
        </row>
        <row r="2459">
          <cell r="A2459">
            <v>4520</v>
          </cell>
          <cell r="B2459">
            <v>51</v>
          </cell>
          <cell r="C2459" t="str">
            <v>QLD</v>
          </cell>
        </row>
        <row r="2460">
          <cell r="A2460">
            <v>4521</v>
          </cell>
          <cell r="B2460">
            <v>51</v>
          </cell>
          <cell r="C2460" t="str">
            <v>QLD</v>
          </cell>
        </row>
        <row r="2461">
          <cell r="A2461">
            <v>4550</v>
          </cell>
          <cell r="B2461">
            <v>51</v>
          </cell>
          <cell r="C2461" t="str">
            <v>QLD</v>
          </cell>
        </row>
        <row r="2462">
          <cell r="A2462">
            <v>4551</v>
          </cell>
          <cell r="B2462">
            <v>51</v>
          </cell>
          <cell r="C2462" t="str">
            <v>QLD</v>
          </cell>
        </row>
        <row r="2463">
          <cell r="A2463">
            <v>4552</v>
          </cell>
          <cell r="B2463">
            <v>51</v>
          </cell>
          <cell r="C2463" t="str">
            <v>QLD</v>
          </cell>
        </row>
        <row r="2464">
          <cell r="A2464">
            <v>4553</v>
          </cell>
          <cell r="B2464">
            <v>51</v>
          </cell>
          <cell r="C2464" t="str">
            <v>QLD</v>
          </cell>
        </row>
        <row r="2465">
          <cell r="A2465">
            <v>4554</v>
          </cell>
          <cell r="B2465">
            <v>51</v>
          </cell>
          <cell r="C2465" t="str">
            <v>QLD</v>
          </cell>
        </row>
        <row r="2466">
          <cell r="A2466">
            <v>4555</v>
          </cell>
          <cell r="B2466">
            <v>51</v>
          </cell>
          <cell r="C2466" t="str">
            <v>QLD</v>
          </cell>
        </row>
        <row r="2467">
          <cell r="A2467">
            <v>4556</v>
          </cell>
          <cell r="B2467">
            <v>51</v>
          </cell>
          <cell r="C2467" t="str">
            <v>QLD</v>
          </cell>
        </row>
        <row r="2468">
          <cell r="A2468">
            <v>4557</v>
          </cell>
          <cell r="B2468">
            <v>51</v>
          </cell>
          <cell r="C2468" t="str">
            <v>QLD</v>
          </cell>
        </row>
        <row r="2469">
          <cell r="A2469">
            <v>4558</v>
          </cell>
          <cell r="B2469">
            <v>51</v>
          </cell>
          <cell r="C2469" t="str">
            <v>QLD</v>
          </cell>
        </row>
        <row r="2470">
          <cell r="A2470">
            <v>4559</v>
          </cell>
          <cell r="B2470">
            <v>51</v>
          </cell>
          <cell r="C2470" t="str">
            <v>QLD</v>
          </cell>
        </row>
        <row r="2471">
          <cell r="A2471">
            <v>4560</v>
          </cell>
          <cell r="B2471">
            <v>51</v>
          </cell>
          <cell r="C2471" t="str">
            <v>QLD</v>
          </cell>
        </row>
        <row r="2472">
          <cell r="A2472">
            <v>4561</v>
          </cell>
          <cell r="B2472">
            <v>51</v>
          </cell>
          <cell r="C2472" t="str">
            <v>QLD</v>
          </cell>
        </row>
        <row r="2473">
          <cell r="A2473">
            <v>4562</v>
          </cell>
          <cell r="B2473">
            <v>51</v>
          </cell>
          <cell r="C2473" t="str">
            <v>QLD</v>
          </cell>
        </row>
        <row r="2474">
          <cell r="A2474">
            <v>4563</v>
          </cell>
          <cell r="B2474">
            <v>51</v>
          </cell>
          <cell r="C2474" t="str">
            <v>QLD</v>
          </cell>
        </row>
        <row r="2475">
          <cell r="A2475">
            <v>4564</v>
          </cell>
          <cell r="B2475">
            <v>51</v>
          </cell>
          <cell r="C2475" t="str">
            <v>QLD</v>
          </cell>
        </row>
        <row r="2476">
          <cell r="A2476">
            <v>4565</v>
          </cell>
          <cell r="B2476">
            <v>51</v>
          </cell>
          <cell r="C2476" t="str">
            <v>QLD</v>
          </cell>
        </row>
        <row r="2477">
          <cell r="A2477">
            <v>4566</v>
          </cell>
          <cell r="B2477">
            <v>51</v>
          </cell>
          <cell r="C2477" t="str">
            <v>QLD</v>
          </cell>
        </row>
        <row r="2478">
          <cell r="A2478">
            <v>4567</v>
          </cell>
          <cell r="B2478">
            <v>51</v>
          </cell>
          <cell r="C2478" t="str">
            <v>QLD</v>
          </cell>
        </row>
        <row r="2479">
          <cell r="A2479">
            <v>4568</v>
          </cell>
          <cell r="B2479">
            <v>51</v>
          </cell>
          <cell r="C2479" t="str">
            <v>QLD</v>
          </cell>
        </row>
        <row r="2480">
          <cell r="A2480">
            <v>4569</v>
          </cell>
          <cell r="B2480">
            <v>51</v>
          </cell>
          <cell r="C2480" t="str">
            <v>QLD</v>
          </cell>
        </row>
        <row r="2481">
          <cell r="A2481">
            <v>4570</v>
          </cell>
          <cell r="B2481">
            <v>50</v>
          </cell>
          <cell r="C2481" t="str">
            <v>QLD</v>
          </cell>
        </row>
        <row r="2482">
          <cell r="A2482">
            <v>4571</v>
          </cell>
          <cell r="B2482">
            <v>51</v>
          </cell>
          <cell r="C2482" t="str">
            <v>QLD</v>
          </cell>
        </row>
        <row r="2483">
          <cell r="A2483">
            <v>4572</v>
          </cell>
          <cell r="B2483">
            <v>51</v>
          </cell>
          <cell r="C2483" t="str">
            <v>QLD</v>
          </cell>
        </row>
        <row r="2484">
          <cell r="A2484">
            <v>4573</v>
          </cell>
          <cell r="B2484">
            <v>51</v>
          </cell>
          <cell r="C2484" t="str">
            <v>QLD</v>
          </cell>
        </row>
        <row r="2485">
          <cell r="A2485">
            <v>4574</v>
          </cell>
          <cell r="B2485">
            <v>51</v>
          </cell>
          <cell r="C2485" t="str">
            <v>QLD</v>
          </cell>
        </row>
        <row r="2486">
          <cell r="A2486">
            <v>4575</v>
          </cell>
          <cell r="B2486">
            <v>51</v>
          </cell>
          <cell r="C2486" t="str">
            <v>QLD</v>
          </cell>
        </row>
        <row r="2487">
          <cell r="A2487">
            <v>4580</v>
          </cell>
          <cell r="B2487">
            <v>50</v>
          </cell>
          <cell r="C2487" t="str">
            <v>QLD</v>
          </cell>
        </row>
        <row r="2488">
          <cell r="A2488">
            <v>4581</v>
          </cell>
          <cell r="B2488">
            <v>50</v>
          </cell>
          <cell r="C2488" t="str">
            <v>QLD</v>
          </cell>
        </row>
        <row r="2489">
          <cell r="A2489">
            <v>4600</v>
          </cell>
          <cell r="B2489">
            <v>50</v>
          </cell>
          <cell r="C2489" t="str">
            <v>QLD</v>
          </cell>
        </row>
        <row r="2490">
          <cell r="A2490">
            <v>4601</v>
          </cell>
          <cell r="B2490">
            <v>50</v>
          </cell>
          <cell r="C2490" t="str">
            <v>QLD</v>
          </cell>
        </row>
        <row r="2491">
          <cell r="A2491">
            <v>4605</v>
          </cell>
          <cell r="B2491">
            <v>50</v>
          </cell>
          <cell r="C2491" t="str">
            <v>QLD</v>
          </cell>
        </row>
        <row r="2492">
          <cell r="A2492">
            <v>4606</v>
          </cell>
          <cell r="B2492">
            <v>50</v>
          </cell>
          <cell r="C2492" t="str">
            <v>QLD</v>
          </cell>
        </row>
        <row r="2493">
          <cell r="A2493">
            <v>4608</v>
          </cell>
          <cell r="B2493">
            <v>50</v>
          </cell>
          <cell r="C2493" t="str">
            <v>QLD</v>
          </cell>
        </row>
        <row r="2494">
          <cell r="A2494">
            <v>4610</v>
          </cell>
          <cell r="B2494">
            <v>50</v>
          </cell>
          <cell r="C2494" t="str">
            <v>QLD</v>
          </cell>
        </row>
        <row r="2495">
          <cell r="A2495">
            <v>4611</v>
          </cell>
          <cell r="B2495">
            <v>50</v>
          </cell>
          <cell r="C2495" t="str">
            <v>QLD</v>
          </cell>
        </row>
        <row r="2496">
          <cell r="A2496">
            <v>4612</v>
          </cell>
          <cell r="B2496">
            <v>50</v>
          </cell>
          <cell r="C2496" t="str">
            <v>QLD</v>
          </cell>
        </row>
        <row r="2497">
          <cell r="A2497">
            <v>4613</v>
          </cell>
          <cell r="B2497">
            <v>50</v>
          </cell>
          <cell r="C2497" t="str">
            <v>QLD</v>
          </cell>
        </row>
        <row r="2498">
          <cell r="A2498">
            <v>4614</v>
          </cell>
          <cell r="B2498">
            <v>50</v>
          </cell>
          <cell r="C2498" t="str">
            <v>QLD</v>
          </cell>
        </row>
        <row r="2499">
          <cell r="A2499">
            <v>4615</v>
          </cell>
          <cell r="B2499">
            <v>50</v>
          </cell>
          <cell r="C2499" t="str">
            <v>QLD</v>
          </cell>
        </row>
        <row r="2500">
          <cell r="A2500">
            <v>4620</v>
          </cell>
          <cell r="B2500">
            <v>50</v>
          </cell>
          <cell r="C2500" t="str">
            <v>QLD</v>
          </cell>
        </row>
        <row r="2501">
          <cell r="A2501">
            <v>4621</v>
          </cell>
          <cell r="B2501">
            <v>50</v>
          </cell>
          <cell r="C2501" t="str">
            <v>QLD</v>
          </cell>
        </row>
        <row r="2502">
          <cell r="A2502">
            <v>4625</v>
          </cell>
          <cell r="B2502">
            <v>50</v>
          </cell>
          <cell r="C2502" t="str">
            <v>QLD</v>
          </cell>
        </row>
        <row r="2503">
          <cell r="A2503">
            <v>4626</v>
          </cell>
          <cell r="B2503">
            <v>50</v>
          </cell>
          <cell r="C2503" t="str">
            <v>QLD</v>
          </cell>
        </row>
        <row r="2504">
          <cell r="A2504">
            <v>4627</v>
          </cell>
          <cell r="B2504">
            <v>50</v>
          </cell>
          <cell r="C2504" t="str">
            <v>QLD</v>
          </cell>
        </row>
        <row r="2505">
          <cell r="A2505">
            <v>4630</v>
          </cell>
          <cell r="B2505">
            <v>50</v>
          </cell>
          <cell r="C2505" t="str">
            <v>QLD</v>
          </cell>
        </row>
        <row r="2506">
          <cell r="A2506">
            <v>4650</v>
          </cell>
          <cell r="B2506">
            <v>50</v>
          </cell>
          <cell r="C2506" t="str">
            <v>QLD</v>
          </cell>
        </row>
        <row r="2507">
          <cell r="A2507">
            <v>4655</v>
          </cell>
          <cell r="B2507">
            <v>50</v>
          </cell>
          <cell r="C2507" t="str">
            <v>QLD</v>
          </cell>
        </row>
        <row r="2508">
          <cell r="A2508">
            <v>4659</v>
          </cell>
          <cell r="B2508">
            <v>50</v>
          </cell>
          <cell r="C2508" t="str">
            <v>QLD</v>
          </cell>
        </row>
        <row r="2509">
          <cell r="A2509">
            <v>4660</v>
          </cell>
          <cell r="B2509">
            <v>50</v>
          </cell>
          <cell r="C2509" t="str">
            <v>QLD</v>
          </cell>
        </row>
        <row r="2510">
          <cell r="A2510">
            <v>4662</v>
          </cell>
          <cell r="B2510">
            <v>50</v>
          </cell>
          <cell r="C2510" t="str">
            <v>QLD</v>
          </cell>
        </row>
        <row r="2511">
          <cell r="A2511">
            <v>4670</v>
          </cell>
          <cell r="B2511">
            <v>50</v>
          </cell>
          <cell r="C2511" t="str">
            <v>QLD</v>
          </cell>
        </row>
        <row r="2512">
          <cell r="A2512">
            <v>4671</v>
          </cell>
          <cell r="B2512">
            <v>50</v>
          </cell>
          <cell r="C2512" t="str">
            <v>QLD</v>
          </cell>
        </row>
        <row r="2513">
          <cell r="A2513">
            <v>4673</v>
          </cell>
          <cell r="B2513">
            <v>50</v>
          </cell>
          <cell r="C2513" t="str">
            <v>QLD</v>
          </cell>
        </row>
        <row r="2514">
          <cell r="A2514">
            <v>4674</v>
          </cell>
          <cell r="B2514">
            <v>50</v>
          </cell>
          <cell r="C2514" t="str">
            <v>QLD</v>
          </cell>
        </row>
        <row r="2515">
          <cell r="A2515">
            <v>4676</v>
          </cell>
          <cell r="B2515">
            <v>50</v>
          </cell>
          <cell r="C2515" t="str">
            <v>QLD</v>
          </cell>
        </row>
        <row r="2516">
          <cell r="A2516">
            <v>4677</v>
          </cell>
          <cell r="B2516">
            <v>43</v>
          </cell>
          <cell r="C2516" t="str">
            <v>QLD</v>
          </cell>
        </row>
        <row r="2517">
          <cell r="A2517">
            <v>4678</v>
          </cell>
          <cell r="B2517">
            <v>43</v>
          </cell>
          <cell r="C2517" t="str">
            <v>QLD</v>
          </cell>
        </row>
        <row r="2518">
          <cell r="A2518">
            <v>4680</v>
          </cell>
          <cell r="B2518">
            <v>43</v>
          </cell>
          <cell r="C2518" t="str">
            <v>QLD</v>
          </cell>
        </row>
        <row r="2519">
          <cell r="A2519">
            <v>4694</v>
          </cell>
          <cell r="B2519">
            <v>43</v>
          </cell>
          <cell r="C2519" t="str">
            <v>QLD</v>
          </cell>
        </row>
        <row r="2520">
          <cell r="A2520">
            <v>4695</v>
          </cell>
          <cell r="B2520">
            <v>43</v>
          </cell>
          <cell r="C2520" t="str">
            <v>QLD</v>
          </cell>
        </row>
        <row r="2521">
          <cell r="A2521">
            <v>4697</v>
          </cell>
          <cell r="B2521">
            <v>43</v>
          </cell>
          <cell r="C2521" t="str">
            <v>QLD</v>
          </cell>
        </row>
        <row r="2522">
          <cell r="A2522">
            <v>4699</v>
          </cell>
          <cell r="B2522">
            <v>43</v>
          </cell>
          <cell r="C2522" t="str">
            <v>QLD</v>
          </cell>
        </row>
        <row r="2523">
          <cell r="A2523">
            <v>4700</v>
          </cell>
          <cell r="B2523">
            <v>43</v>
          </cell>
          <cell r="C2523" t="str">
            <v>QLD</v>
          </cell>
        </row>
        <row r="2524">
          <cell r="A2524">
            <v>4701</v>
          </cell>
          <cell r="B2524">
            <v>43</v>
          </cell>
          <cell r="C2524" t="str">
            <v>QLD</v>
          </cell>
        </row>
        <row r="2525">
          <cell r="A2525">
            <v>4702</v>
          </cell>
          <cell r="B2525">
            <v>43</v>
          </cell>
          <cell r="C2525" t="str">
            <v>QLD</v>
          </cell>
        </row>
        <row r="2526">
          <cell r="A2526">
            <v>4703</v>
          </cell>
          <cell r="B2526">
            <v>43</v>
          </cell>
          <cell r="C2526" t="str">
            <v>QLD</v>
          </cell>
        </row>
        <row r="2527">
          <cell r="A2527">
            <v>4704</v>
          </cell>
          <cell r="B2527">
            <v>43</v>
          </cell>
          <cell r="C2527" t="str">
            <v>QLD</v>
          </cell>
        </row>
        <row r="2528">
          <cell r="A2528">
            <v>4705</v>
          </cell>
          <cell r="B2528">
            <v>43</v>
          </cell>
          <cell r="C2528" t="str">
            <v>QLD</v>
          </cell>
        </row>
        <row r="2529">
          <cell r="A2529">
            <v>4706</v>
          </cell>
          <cell r="B2529">
            <v>43</v>
          </cell>
          <cell r="C2529" t="str">
            <v>QLD</v>
          </cell>
        </row>
        <row r="2530">
          <cell r="A2530">
            <v>4707</v>
          </cell>
          <cell r="B2530">
            <v>43</v>
          </cell>
          <cell r="C2530" t="str">
            <v>QLD</v>
          </cell>
        </row>
        <row r="2531">
          <cell r="A2531">
            <v>4709</v>
          </cell>
          <cell r="B2531">
            <v>43</v>
          </cell>
          <cell r="C2531" t="str">
            <v>QLD</v>
          </cell>
        </row>
        <row r="2532">
          <cell r="A2532">
            <v>4714</v>
          </cell>
          <cell r="B2532">
            <v>43</v>
          </cell>
          <cell r="C2532" t="str">
            <v>QLD</v>
          </cell>
        </row>
        <row r="2533">
          <cell r="A2533">
            <v>4715</v>
          </cell>
          <cell r="B2533">
            <v>43</v>
          </cell>
          <cell r="C2533" t="str">
            <v>QLD</v>
          </cell>
        </row>
        <row r="2534">
          <cell r="A2534">
            <v>4716</v>
          </cell>
          <cell r="B2534">
            <v>43</v>
          </cell>
          <cell r="C2534" t="str">
            <v>QLD</v>
          </cell>
        </row>
        <row r="2535">
          <cell r="A2535">
            <v>4717</v>
          </cell>
          <cell r="B2535">
            <v>44</v>
          </cell>
          <cell r="C2535" t="str">
            <v>QLD</v>
          </cell>
        </row>
        <row r="2536">
          <cell r="A2536">
            <v>4718</v>
          </cell>
          <cell r="B2536">
            <v>43</v>
          </cell>
          <cell r="C2536" t="str">
            <v>QLD</v>
          </cell>
        </row>
        <row r="2537">
          <cell r="A2537">
            <v>4719</v>
          </cell>
          <cell r="B2537">
            <v>43</v>
          </cell>
          <cell r="C2537" t="str">
            <v>QLD</v>
          </cell>
        </row>
        <row r="2538">
          <cell r="A2538">
            <v>4720</v>
          </cell>
          <cell r="B2538">
            <v>44</v>
          </cell>
          <cell r="C2538" t="str">
            <v>QLD</v>
          </cell>
        </row>
        <row r="2539">
          <cell r="A2539">
            <v>4721</v>
          </cell>
          <cell r="B2539">
            <v>44</v>
          </cell>
          <cell r="C2539" t="str">
            <v>QLD</v>
          </cell>
        </row>
        <row r="2540">
          <cell r="A2540">
            <v>4722</v>
          </cell>
          <cell r="B2540">
            <v>44</v>
          </cell>
          <cell r="C2540" t="str">
            <v>QLD</v>
          </cell>
        </row>
        <row r="2541">
          <cell r="A2541">
            <v>4724</v>
          </cell>
          <cell r="B2541">
            <v>45</v>
          </cell>
          <cell r="C2541" t="str">
            <v>QLD</v>
          </cell>
        </row>
        <row r="2542">
          <cell r="A2542">
            <v>4725</v>
          </cell>
          <cell r="B2542">
            <v>45</v>
          </cell>
          <cell r="C2542" t="str">
            <v>QLD</v>
          </cell>
        </row>
        <row r="2543">
          <cell r="A2543">
            <v>4726</v>
          </cell>
          <cell r="B2543">
            <v>45</v>
          </cell>
          <cell r="C2543" t="str">
            <v>QLD</v>
          </cell>
        </row>
        <row r="2544">
          <cell r="A2544">
            <v>4727</v>
          </cell>
          <cell r="B2544">
            <v>45</v>
          </cell>
          <cell r="C2544" t="str">
            <v>QLD</v>
          </cell>
        </row>
        <row r="2545">
          <cell r="A2545">
            <v>4730</v>
          </cell>
          <cell r="B2545">
            <v>45</v>
          </cell>
          <cell r="C2545" t="str">
            <v>QLD</v>
          </cell>
        </row>
        <row r="2546">
          <cell r="A2546">
            <v>4731</v>
          </cell>
          <cell r="B2546">
            <v>45</v>
          </cell>
          <cell r="C2546" t="str">
            <v>QLD</v>
          </cell>
        </row>
        <row r="2547">
          <cell r="A2547">
            <v>4732</v>
          </cell>
          <cell r="B2547">
            <v>45</v>
          </cell>
          <cell r="C2547" t="str">
            <v>QLD</v>
          </cell>
        </row>
        <row r="2548">
          <cell r="A2548">
            <v>4733</v>
          </cell>
          <cell r="B2548">
            <v>45</v>
          </cell>
          <cell r="C2548" t="str">
            <v>QLD</v>
          </cell>
        </row>
        <row r="2549">
          <cell r="A2549">
            <v>4735</v>
          </cell>
          <cell r="B2549">
            <v>45</v>
          </cell>
          <cell r="C2549" t="str">
            <v>QLD</v>
          </cell>
        </row>
        <row r="2550">
          <cell r="A2550">
            <v>4736</v>
          </cell>
          <cell r="B2550">
            <v>47</v>
          </cell>
          <cell r="C2550" t="str">
            <v>QLD</v>
          </cell>
        </row>
        <row r="2551">
          <cell r="A2551">
            <v>4737</v>
          </cell>
          <cell r="B2551">
            <v>42</v>
          </cell>
          <cell r="C2551" t="str">
            <v>QLD</v>
          </cell>
        </row>
        <row r="2552">
          <cell r="A2552">
            <v>4738</v>
          </cell>
          <cell r="B2552">
            <v>42</v>
          </cell>
          <cell r="C2552" t="str">
            <v>QLD</v>
          </cell>
        </row>
        <row r="2553">
          <cell r="A2553">
            <v>4739</v>
          </cell>
          <cell r="B2553">
            <v>42</v>
          </cell>
          <cell r="C2553" t="str">
            <v>QLD</v>
          </cell>
        </row>
        <row r="2554">
          <cell r="A2554">
            <v>4740</v>
          </cell>
          <cell r="B2554">
            <v>42</v>
          </cell>
          <cell r="C2554" t="str">
            <v>QLD</v>
          </cell>
        </row>
        <row r="2555">
          <cell r="A2555">
            <v>4741</v>
          </cell>
          <cell r="B2555">
            <v>42</v>
          </cell>
          <cell r="C2555" t="str">
            <v>QLD</v>
          </cell>
        </row>
        <row r="2556">
          <cell r="A2556">
            <v>4742</v>
          </cell>
          <cell r="B2556">
            <v>42</v>
          </cell>
          <cell r="C2556" t="str">
            <v>QLD</v>
          </cell>
        </row>
        <row r="2557">
          <cell r="A2557">
            <v>4743</v>
          </cell>
          <cell r="B2557">
            <v>42</v>
          </cell>
          <cell r="C2557" t="str">
            <v>QLD</v>
          </cell>
        </row>
        <row r="2558">
          <cell r="A2558">
            <v>4744</v>
          </cell>
          <cell r="B2558">
            <v>44</v>
          </cell>
          <cell r="C2558" t="str">
            <v>QLD</v>
          </cell>
        </row>
        <row r="2559">
          <cell r="A2559">
            <v>4745</v>
          </cell>
          <cell r="B2559">
            <v>44</v>
          </cell>
          <cell r="C2559" t="str">
            <v>QLD</v>
          </cell>
        </row>
        <row r="2560">
          <cell r="A2560">
            <v>4746</v>
          </cell>
          <cell r="B2560">
            <v>44</v>
          </cell>
          <cell r="C2560" t="str">
            <v>QLD</v>
          </cell>
        </row>
        <row r="2561">
          <cell r="A2561">
            <v>4750</v>
          </cell>
          <cell r="B2561">
            <v>44</v>
          </cell>
          <cell r="C2561" t="str">
            <v>QLD</v>
          </cell>
        </row>
        <row r="2562">
          <cell r="A2562">
            <v>4751</v>
          </cell>
          <cell r="B2562">
            <v>42</v>
          </cell>
          <cell r="C2562" t="str">
            <v>QLD</v>
          </cell>
        </row>
        <row r="2563">
          <cell r="A2563">
            <v>4753</v>
          </cell>
          <cell r="B2563">
            <v>42</v>
          </cell>
          <cell r="C2563" t="str">
            <v>QLD</v>
          </cell>
        </row>
        <row r="2564">
          <cell r="A2564">
            <v>4754</v>
          </cell>
          <cell r="B2564">
            <v>42</v>
          </cell>
          <cell r="C2564" t="str">
            <v>QLD</v>
          </cell>
        </row>
        <row r="2565">
          <cell r="A2565">
            <v>4756</v>
          </cell>
          <cell r="B2565">
            <v>42</v>
          </cell>
          <cell r="C2565" t="str">
            <v>QLD</v>
          </cell>
        </row>
        <row r="2566">
          <cell r="A2566">
            <v>4757</v>
          </cell>
          <cell r="B2566">
            <v>42</v>
          </cell>
          <cell r="C2566" t="str">
            <v>QLD</v>
          </cell>
        </row>
        <row r="2567">
          <cell r="A2567">
            <v>4798</v>
          </cell>
          <cell r="B2567">
            <v>42</v>
          </cell>
          <cell r="C2567" t="str">
            <v>QLD</v>
          </cell>
        </row>
        <row r="2568">
          <cell r="A2568">
            <v>4799</v>
          </cell>
          <cell r="B2568">
            <v>42</v>
          </cell>
          <cell r="C2568" t="str">
            <v>QLD</v>
          </cell>
        </row>
        <row r="2569">
          <cell r="A2569">
            <v>4800</v>
          </cell>
          <cell r="B2569">
            <v>42</v>
          </cell>
          <cell r="C2569" t="str">
            <v>QLD</v>
          </cell>
        </row>
        <row r="2570">
          <cell r="A2570">
            <v>4801</v>
          </cell>
          <cell r="B2570">
            <v>42</v>
          </cell>
          <cell r="C2570" t="str">
            <v>QLD</v>
          </cell>
        </row>
        <row r="2571">
          <cell r="A2571">
            <v>4802</v>
          </cell>
          <cell r="B2571">
            <v>42</v>
          </cell>
          <cell r="C2571" t="str">
            <v>QLD</v>
          </cell>
        </row>
        <row r="2572">
          <cell r="A2572">
            <v>4803</v>
          </cell>
          <cell r="B2572">
            <v>42</v>
          </cell>
          <cell r="C2572" t="str">
            <v>QLD</v>
          </cell>
        </row>
        <row r="2573">
          <cell r="A2573">
            <v>4804</v>
          </cell>
          <cell r="B2573">
            <v>42</v>
          </cell>
          <cell r="C2573" t="str">
            <v>QLD</v>
          </cell>
        </row>
        <row r="2574">
          <cell r="A2574">
            <v>4805</v>
          </cell>
          <cell r="B2574">
            <v>42</v>
          </cell>
          <cell r="C2574" t="str">
            <v>QLD</v>
          </cell>
        </row>
        <row r="2575">
          <cell r="A2575">
            <v>4806</v>
          </cell>
          <cell r="B2575">
            <v>41</v>
          </cell>
          <cell r="C2575" t="str">
            <v>QLD</v>
          </cell>
        </row>
        <row r="2576">
          <cell r="A2576">
            <v>4807</v>
          </cell>
          <cell r="B2576">
            <v>41</v>
          </cell>
          <cell r="C2576" t="str">
            <v>QLD</v>
          </cell>
        </row>
        <row r="2577">
          <cell r="A2577">
            <v>4808</v>
          </cell>
          <cell r="B2577">
            <v>41</v>
          </cell>
          <cell r="C2577" t="str">
            <v>QLD</v>
          </cell>
        </row>
        <row r="2578">
          <cell r="A2578">
            <v>4809</v>
          </cell>
          <cell r="B2578">
            <v>41</v>
          </cell>
          <cell r="C2578" t="str">
            <v>QLD</v>
          </cell>
        </row>
        <row r="2579">
          <cell r="A2579">
            <v>4810</v>
          </cell>
          <cell r="B2579">
            <v>41</v>
          </cell>
          <cell r="C2579" t="str">
            <v>QLD</v>
          </cell>
        </row>
        <row r="2580">
          <cell r="A2580">
            <v>4811</v>
          </cell>
          <cell r="B2580">
            <v>41</v>
          </cell>
          <cell r="C2580" t="str">
            <v>QLD</v>
          </cell>
        </row>
        <row r="2581">
          <cell r="A2581">
            <v>4812</v>
          </cell>
          <cell r="B2581">
            <v>41</v>
          </cell>
          <cell r="C2581" t="str">
            <v>QLD</v>
          </cell>
        </row>
        <row r="2582">
          <cell r="A2582">
            <v>4813</v>
          </cell>
          <cell r="B2582">
            <v>41</v>
          </cell>
          <cell r="C2582" t="str">
            <v>QLD</v>
          </cell>
        </row>
        <row r="2583">
          <cell r="A2583">
            <v>4814</v>
          </cell>
          <cell r="B2583">
            <v>41</v>
          </cell>
          <cell r="C2583" t="str">
            <v>QLD</v>
          </cell>
        </row>
        <row r="2584">
          <cell r="A2584">
            <v>4815</v>
          </cell>
          <cell r="B2584">
            <v>41</v>
          </cell>
          <cell r="C2584" t="str">
            <v>QLD</v>
          </cell>
        </row>
        <row r="2585">
          <cell r="A2585">
            <v>4816</v>
          </cell>
          <cell r="B2585">
            <v>41</v>
          </cell>
          <cell r="C2585" t="str">
            <v>QLD</v>
          </cell>
        </row>
        <row r="2586">
          <cell r="A2586">
            <v>4817</v>
          </cell>
          <cell r="B2586">
            <v>41</v>
          </cell>
          <cell r="C2586" t="str">
            <v>QLD</v>
          </cell>
        </row>
        <row r="2587">
          <cell r="A2587">
            <v>4818</v>
          </cell>
          <cell r="B2587">
            <v>41</v>
          </cell>
          <cell r="C2587" t="str">
            <v>QLD</v>
          </cell>
        </row>
        <row r="2588">
          <cell r="A2588">
            <v>4819</v>
          </cell>
          <cell r="B2588">
            <v>41</v>
          </cell>
          <cell r="C2588" t="str">
            <v>QLD</v>
          </cell>
        </row>
        <row r="2589">
          <cell r="A2589">
            <v>4820</v>
          </cell>
          <cell r="B2589">
            <v>38</v>
          </cell>
          <cell r="C2589" t="str">
            <v>QLD</v>
          </cell>
        </row>
        <row r="2590">
          <cell r="A2590">
            <v>4821</v>
          </cell>
          <cell r="B2590">
            <v>38</v>
          </cell>
          <cell r="C2590" t="str">
            <v>QLD</v>
          </cell>
        </row>
        <row r="2591">
          <cell r="A2591">
            <v>4822</v>
          </cell>
          <cell r="B2591">
            <v>38</v>
          </cell>
          <cell r="C2591" t="str">
            <v>QLD</v>
          </cell>
        </row>
        <row r="2592">
          <cell r="A2592">
            <v>4823</v>
          </cell>
          <cell r="B2592">
            <v>46</v>
          </cell>
          <cell r="C2592" t="str">
            <v>QLD</v>
          </cell>
        </row>
        <row r="2593">
          <cell r="A2593">
            <v>4824</v>
          </cell>
          <cell r="B2593">
            <v>46</v>
          </cell>
          <cell r="C2593" t="str">
            <v>QLD</v>
          </cell>
        </row>
        <row r="2594">
          <cell r="A2594">
            <v>4825</v>
          </cell>
          <cell r="B2594">
            <v>46</v>
          </cell>
          <cell r="C2594" t="str">
            <v>QLD</v>
          </cell>
        </row>
        <row r="2595">
          <cell r="A2595">
            <v>4828</v>
          </cell>
          <cell r="B2595">
            <v>46</v>
          </cell>
          <cell r="C2595" t="str">
            <v>QLD</v>
          </cell>
        </row>
        <row r="2596">
          <cell r="A2596">
            <v>4829</v>
          </cell>
          <cell r="B2596">
            <v>47</v>
          </cell>
          <cell r="C2596" t="str">
            <v>QLD</v>
          </cell>
        </row>
        <row r="2597">
          <cell r="A2597">
            <v>4830</v>
          </cell>
          <cell r="B2597">
            <v>46</v>
          </cell>
          <cell r="C2597" t="str">
            <v>QLD</v>
          </cell>
        </row>
        <row r="2598">
          <cell r="A2598">
            <v>4849</v>
          </cell>
          <cell r="B2598">
            <v>39</v>
          </cell>
          <cell r="C2598" t="str">
            <v>QLD</v>
          </cell>
        </row>
        <row r="2599">
          <cell r="A2599">
            <v>4850</v>
          </cell>
          <cell r="B2599">
            <v>39</v>
          </cell>
          <cell r="C2599" t="str">
            <v>QLD</v>
          </cell>
        </row>
        <row r="2600">
          <cell r="A2600">
            <v>4852</v>
          </cell>
          <cell r="B2600">
            <v>39</v>
          </cell>
          <cell r="C2600" t="str">
            <v>QLD</v>
          </cell>
        </row>
        <row r="2601">
          <cell r="A2601">
            <v>4854</v>
          </cell>
          <cell r="B2601">
            <v>39</v>
          </cell>
          <cell r="C2601" t="str">
            <v>QLD</v>
          </cell>
        </row>
        <row r="2602">
          <cell r="A2602">
            <v>4855</v>
          </cell>
          <cell r="B2602">
            <v>39</v>
          </cell>
          <cell r="C2602" t="str">
            <v>QLD</v>
          </cell>
        </row>
        <row r="2603">
          <cell r="A2603">
            <v>4856</v>
          </cell>
          <cell r="B2603">
            <v>39</v>
          </cell>
          <cell r="C2603" t="str">
            <v>QLD</v>
          </cell>
        </row>
        <row r="2604">
          <cell r="A2604">
            <v>4857</v>
          </cell>
          <cell r="B2604">
            <v>39</v>
          </cell>
          <cell r="C2604" t="str">
            <v>QLD</v>
          </cell>
        </row>
        <row r="2605">
          <cell r="A2605">
            <v>4858</v>
          </cell>
          <cell r="B2605">
            <v>39</v>
          </cell>
          <cell r="C2605" t="str">
            <v>QLD</v>
          </cell>
        </row>
        <row r="2606">
          <cell r="A2606">
            <v>4859</v>
          </cell>
          <cell r="B2606">
            <v>39</v>
          </cell>
          <cell r="C2606" t="str">
            <v>QLD</v>
          </cell>
        </row>
        <row r="2607">
          <cell r="A2607">
            <v>4860</v>
          </cell>
          <cell r="B2607">
            <v>39</v>
          </cell>
          <cell r="C2607" t="str">
            <v>QLD</v>
          </cell>
        </row>
        <row r="2608">
          <cell r="A2608">
            <v>4861</v>
          </cell>
          <cell r="B2608">
            <v>39</v>
          </cell>
          <cell r="C2608" t="str">
            <v>QLD</v>
          </cell>
        </row>
        <row r="2609">
          <cell r="A2609">
            <v>4865</v>
          </cell>
          <cell r="B2609">
            <v>39</v>
          </cell>
          <cell r="C2609" t="str">
            <v>QLD</v>
          </cell>
        </row>
        <row r="2610">
          <cell r="A2610">
            <v>4868</v>
          </cell>
          <cell r="B2610">
            <v>39</v>
          </cell>
          <cell r="C2610" t="str">
            <v>QLD</v>
          </cell>
        </row>
        <row r="2611">
          <cell r="A2611">
            <v>4869</v>
          </cell>
          <cell r="B2611">
            <v>39</v>
          </cell>
          <cell r="C2611" t="str">
            <v>QLD</v>
          </cell>
        </row>
        <row r="2612">
          <cell r="A2612">
            <v>4870</v>
          </cell>
          <cell r="B2612">
            <v>39</v>
          </cell>
          <cell r="C2612" t="str">
            <v>QLD</v>
          </cell>
        </row>
        <row r="2613">
          <cell r="A2613">
            <v>4871</v>
          </cell>
          <cell r="B2613">
            <v>39</v>
          </cell>
          <cell r="C2613" t="str">
            <v>QLD</v>
          </cell>
        </row>
        <row r="2614">
          <cell r="A2614">
            <v>4872</v>
          </cell>
          <cell r="B2614">
            <v>39</v>
          </cell>
          <cell r="C2614" t="str">
            <v>QLD</v>
          </cell>
        </row>
        <row r="2615">
          <cell r="A2615">
            <v>4873</v>
          </cell>
          <cell r="B2615">
            <v>39</v>
          </cell>
          <cell r="C2615" t="str">
            <v>QLD</v>
          </cell>
        </row>
        <row r="2616">
          <cell r="A2616">
            <v>4874</v>
          </cell>
          <cell r="B2616">
            <v>36</v>
          </cell>
          <cell r="C2616" t="str">
            <v>QLD</v>
          </cell>
        </row>
        <row r="2617">
          <cell r="A2617">
            <v>4875</v>
          </cell>
          <cell r="B2617">
            <v>36</v>
          </cell>
          <cell r="C2617" t="str">
            <v>QLD</v>
          </cell>
        </row>
        <row r="2618">
          <cell r="A2618">
            <v>4876</v>
          </cell>
          <cell r="B2618">
            <v>36</v>
          </cell>
          <cell r="C2618" t="str">
            <v>QLD</v>
          </cell>
        </row>
        <row r="2619">
          <cell r="A2619">
            <v>4878</v>
          </cell>
          <cell r="B2619">
            <v>39</v>
          </cell>
          <cell r="C2619" t="str">
            <v>QLD</v>
          </cell>
        </row>
        <row r="2620">
          <cell r="A2620">
            <v>4879</v>
          </cell>
          <cell r="B2620">
            <v>39</v>
          </cell>
          <cell r="C2620" t="str">
            <v>QLD</v>
          </cell>
        </row>
        <row r="2621">
          <cell r="A2621">
            <v>4880</v>
          </cell>
          <cell r="B2621">
            <v>39</v>
          </cell>
          <cell r="C2621" t="str">
            <v>QLD</v>
          </cell>
        </row>
        <row r="2622">
          <cell r="A2622">
            <v>4882</v>
          </cell>
          <cell r="B2622">
            <v>39</v>
          </cell>
          <cell r="C2622" t="str">
            <v>QLD</v>
          </cell>
        </row>
        <row r="2623">
          <cell r="A2623">
            <v>4883</v>
          </cell>
          <cell r="B2623">
            <v>39</v>
          </cell>
          <cell r="C2623" t="str">
            <v>QLD</v>
          </cell>
        </row>
        <row r="2624">
          <cell r="A2624">
            <v>4885</v>
          </cell>
          <cell r="B2624">
            <v>39</v>
          </cell>
          <cell r="C2624" t="str">
            <v>QLD</v>
          </cell>
        </row>
        <row r="2625">
          <cell r="A2625">
            <v>4886</v>
          </cell>
          <cell r="B2625">
            <v>39</v>
          </cell>
          <cell r="C2625" t="str">
            <v>QLD</v>
          </cell>
        </row>
        <row r="2626">
          <cell r="A2626">
            <v>4890</v>
          </cell>
          <cell r="B2626">
            <v>39</v>
          </cell>
          <cell r="C2626" t="str">
            <v>QLD</v>
          </cell>
        </row>
        <row r="2627">
          <cell r="A2627">
            <v>4891</v>
          </cell>
          <cell r="B2627">
            <v>39</v>
          </cell>
          <cell r="C2627" t="str">
            <v>QLD</v>
          </cell>
        </row>
        <row r="2628">
          <cell r="A2628">
            <v>5000</v>
          </cell>
          <cell r="B2628">
            <v>33</v>
          </cell>
          <cell r="C2628" t="str">
            <v>SA</v>
          </cell>
        </row>
        <row r="2629">
          <cell r="A2629">
            <v>5001</v>
          </cell>
          <cell r="B2629">
            <v>33</v>
          </cell>
          <cell r="C2629" t="str">
            <v>SA</v>
          </cell>
        </row>
        <row r="2630">
          <cell r="A2630">
            <v>5005</v>
          </cell>
          <cell r="B2630">
            <v>33</v>
          </cell>
          <cell r="C2630" t="str">
            <v>SA</v>
          </cell>
        </row>
        <row r="2631">
          <cell r="A2631">
            <v>5006</v>
          </cell>
          <cell r="B2631">
            <v>33</v>
          </cell>
          <cell r="C2631" t="str">
            <v>SA</v>
          </cell>
        </row>
        <row r="2632">
          <cell r="A2632">
            <v>5007</v>
          </cell>
          <cell r="B2632">
            <v>33</v>
          </cell>
          <cell r="C2632" t="str">
            <v>SA</v>
          </cell>
        </row>
        <row r="2633">
          <cell r="A2633">
            <v>5008</v>
          </cell>
          <cell r="B2633">
            <v>33</v>
          </cell>
          <cell r="C2633" t="str">
            <v>SA</v>
          </cell>
        </row>
        <row r="2634">
          <cell r="A2634">
            <v>5009</v>
          </cell>
          <cell r="B2634">
            <v>33</v>
          </cell>
          <cell r="C2634" t="str">
            <v>SA</v>
          </cell>
        </row>
        <row r="2635">
          <cell r="A2635">
            <v>5010</v>
          </cell>
          <cell r="B2635">
            <v>33</v>
          </cell>
          <cell r="C2635" t="str">
            <v>SA</v>
          </cell>
        </row>
        <row r="2636">
          <cell r="A2636">
            <v>5011</v>
          </cell>
          <cell r="B2636">
            <v>33</v>
          </cell>
          <cell r="C2636" t="str">
            <v>SA</v>
          </cell>
        </row>
        <row r="2637">
          <cell r="A2637">
            <v>5012</v>
          </cell>
          <cell r="B2637">
            <v>33</v>
          </cell>
          <cell r="C2637" t="str">
            <v>SA</v>
          </cell>
        </row>
        <row r="2638">
          <cell r="A2638">
            <v>5013</v>
          </cell>
          <cell r="B2638">
            <v>33</v>
          </cell>
          <cell r="C2638" t="str">
            <v>SA</v>
          </cell>
        </row>
        <row r="2639">
          <cell r="A2639">
            <v>5014</v>
          </cell>
          <cell r="B2639">
            <v>33</v>
          </cell>
          <cell r="C2639" t="str">
            <v>SA</v>
          </cell>
        </row>
        <row r="2640">
          <cell r="A2640">
            <v>5015</v>
          </cell>
          <cell r="B2640">
            <v>33</v>
          </cell>
          <cell r="C2640" t="str">
            <v>SA</v>
          </cell>
        </row>
        <row r="2641">
          <cell r="A2641">
            <v>5016</v>
          </cell>
          <cell r="B2641">
            <v>33</v>
          </cell>
          <cell r="C2641" t="str">
            <v>SA</v>
          </cell>
        </row>
        <row r="2642">
          <cell r="A2642">
            <v>5017</v>
          </cell>
          <cell r="B2642">
            <v>33</v>
          </cell>
          <cell r="C2642" t="str">
            <v>SA</v>
          </cell>
        </row>
        <row r="2643">
          <cell r="A2643">
            <v>5018</v>
          </cell>
          <cell r="B2643">
            <v>33</v>
          </cell>
          <cell r="C2643" t="str">
            <v>SA</v>
          </cell>
        </row>
        <row r="2644">
          <cell r="A2644">
            <v>5019</v>
          </cell>
          <cell r="B2644">
            <v>33</v>
          </cell>
          <cell r="C2644" t="str">
            <v>SA</v>
          </cell>
        </row>
        <row r="2645">
          <cell r="A2645">
            <v>5020</v>
          </cell>
          <cell r="B2645">
            <v>33</v>
          </cell>
          <cell r="C2645" t="str">
            <v>SA</v>
          </cell>
        </row>
        <row r="2646">
          <cell r="A2646">
            <v>5021</v>
          </cell>
          <cell r="B2646">
            <v>33</v>
          </cell>
          <cell r="C2646" t="str">
            <v>SA</v>
          </cell>
        </row>
        <row r="2647">
          <cell r="A2647">
            <v>5022</v>
          </cell>
          <cell r="B2647">
            <v>33</v>
          </cell>
          <cell r="C2647" t="str">
            <v>SA</v>
          </cell>
        </row>
        <row r="2648">
          <cell r="A2648">
            <v>5023</v>
          </cell>
          <cell r="B2648">
            <v>33</v>
          </cell>
          <cell r="C2648" t="str">
            <v>SA</v>
          </cell>
        </row>
        <row r="2649">
          <cell r="A2649">
            <v>5024</v>
          </cell>
          <cell r="B2649">
            <v>33</v>
          </cell>
          <cell r="C2649" t="str">
            <v>SA</v>
          </cell>
        </row>
        <row r="2650">
          <cell r="A2650">
            <v>5025</v>
          </cell>
          <cell r="B2650">
            <v>33</v>
          </cell>
          <cell r="C2650" t="str">
            <v>SA</v>
          </cell>
        </row>
        <row r="2651">
          <cell r="A2651">
            <v>5031</v>
          </cell>
          <cell r="B2651">
            <v>33</v>
          </cell>
          <cell r="C2651" t="str">
            <v>SA</v>
          </cell>
        </row>
        <row r="2652">
          <cell r="A2652">
            <v>5032</v>
          </cell>
          <cell r="B2652">
            <v>33</v>
          </cell>
          <cell r="C2652" t="str">
            <v>SA</v>
          </cell>
        </row>
        <row r="2653">
          <cell r="A2653">
            <v>5033</v>
          </cell>
          <cell r="B2653">
            <v>33</v>
          </cell>
          <cell r="C2653" t="str">
            <v>SA</v>
          </cell>
        </row>
        <row r="2654">
          <cell r="A2654">
            <v>5034</v>
          </cell>
          <cell r="B2654">
            <v>33</v>
          </cell>
          <cell r="C2654" t="str">
            <v>SA</v>
          </cell>
        </row>
        <row r="2655">
          <cell r="A2655">
            <v>5035</v>
          </cell>
          <cell r="B2655">
            <v>33</v>
          </cell>
          <cell r="C2655" t="str">
            <v>SA</v>
          </cell>
        </row>
        <row r="2656">
          <cell r="A2656">
            <v>5037</v>
          </cell>
          <cell r="B2656">
            <v>33</v>
          </cell>
          <cell r="C2656" t="str">
            <v>SA</v>
          </cell>
        </row>
        <row r="2657">
          <cell r="A2657">
            <v>5038</v>
          </cell>
          <cell r="B2657">
            <v>33</v>
          </cell>
          <cell r="C2657" t="str">
            <v>SA</v>
          </cell>
        </row>
        <row r="2658">
          <cell r="A2658">
            <v>5039</v>
          </cell>
          <cell r="B2658">
            <v>33</v>
          </cell>
          <cell r="C2658" t="str">
            <v>SA</v>
          </cell>
        </row>
        <row r="2659">
          <cell r="A2659">
            <v>5040</v>
          </cell>
          <cell r="B2659">
            <v>33</v>
          </cell>
          <cell r="C2659" t="str">
            <v>SA</v>
          </cell>
        </row>
        <row r="2660">
          <cell r="A2660">
            <v>5041</v>
          </cell>
          <cell r="B2660">
            <v>33</v>
          </cell>
          <cell r="C2660" t="str">
            <v>SA</v>
          </cell>
        </row>
        <row r="2661">
          <cell r="A2661">
            <v>5042</v>
          </cell>
          <cell r="B2661">
            <v>33</v>
          </cell>
          <cell r="C2661" t="str">
            <v>SA</v>
          </cell>
        </row>
        <row r="2662">
          <cell r="A2662">
            <v>5043</v>
          </cell>
          <cell r="B2662">
            <v>33</v>
          </cell>
          <cell r="C2662" t="str">
            <v>SA</v>
          </cell>
        </row>
        <row r="2663">
          <cell r="A2663">
            <v>5044</v>
          </cell>
          <cell r="B2663">
            <v>33</v>
          </cell>
          <cell r="C2663" t="str">
            <v>SA</v>
          </cell>
        </row>
        <row r="2664">
          <cell r="A2664">
            <v>5045</v>
          </cell>
          <cell r="B2664">
            <v>33</v>
          </cell>
          <cell r="C2664" t="str">
            <v>SA</v>
          </cell>
        </row>
        <row r="2665">
          <cell r="A2665">
            <v>5046</v>
          </cell>
          <cell r="B2665">
            <v>33</v>
          </cell>
          <cell r="C2665" t="str">
            <v>SA</v>
          </cell>
        </row>
        <row r="2666">
          <cell r="A2666">
            <v>5047</v>
          </cell>
          <cell r="B2666">
            <v>33</v>
          </cell>
          <cell r="C2666" t="str">
            <v>SA</v>
          </cell>
        </row>
        <row r="2667">
          <cell r="A2667">
            <v>5048</v>
          </cell>
          <cell r="B2667">
            <v>33</v>
          </cell>
          <cell r="C2667" t="str">
            <v>SA</v>
          </cell>
        </row>
        <row r="2668">
          <cell r="A2668">
            <v>5049</v>
          </cell>
          <cell r="B2668">
            <v>33</v>
          </cell>
          <cell r="C2668" t="str">
            <v>SA</v>
          </cell>
        </row>
        <row r="2669">
          <cell r="A2669">
            <v>5050</v>
          </cell>
          <cell r="B2669">
            <v>33</v>
          </cell>
          <cell r="C2669" t="str">
            <v>SA</v>
          </cell>
        </row>
        <row r="2670">
          <cell r="A2670">
            <v>5051</v>
          </cell>
          <cell r="B2670">
            <v>33</v>
          </cell>
          <cell r="C2670" t="str">
            <v>SA</v>
          </cell>
        </row>
        <row r="2671">
          <cell r="A2671">
            <v>5052</v>
          </cell>
          <cell r="B2671">
            <v>33</v>
          </cell>
          <cell r="C2671" t="str">
            <v>SA</v>
          </cell>
        </row>
        <row r="2672">
          <cell r="A2672">
            <v>5061</v>
          </cell>
          <cell r="B2672">
            <v>33</v>
          </cell>
          <cell r="C2672" t="str">
            <v>SA</v>
          </cell>
        </row>
        <row r="2673">
          <cell r="A2673">
            <v>5062</v>
          </cell>
          <cell r="B2673">
            <v>33</v>
          </cell>
          <cell r="C2673" t="str">
            <v>SA</v>
          </cell>
        </row>
        <row r="2674">
          <cell r="A2674">
            <v>5063</v>
          </cell>
          <cell r="B2674">
            <v>33</v>
          </cell>
          <cell r="C2674" t="str">
            <v>SA</v>
          </cell>
        </row>
        <row r="2675">
          <cell r="A2675">
            <v>5064</v>
          </cell>
          <cell r="B2675">
            <v>33</v>
          </cell>
          <cell r="C2675" t="str">
            <v>SA</v>
          </cell>
        </row>
        <row r="2676">
          <cell r="A2676">
            <v>5065</v>
          </cell>
          <cell r="B2676">
            <v>33</v>
          </cell>
          <cell r="C2676" t="str">
            <v>SA</v>
          </cell>
        </row>
        <row r="2677">
          <cell r="A2677">
            <v>5066</v>
          </cell>
          <cell r="B2677">
            <v>33</v>
          </cell>
          <cell r="C2677" t="str">
            <v>SA</v>
          </cell>
        </row>
        <row r="2678">
          <cell r="A2678">
            <v>5067</v>
          </cell>
          <cell r="B2678">
            <v>33</v>
          </cell>
          <cell r="C2678" t="str">
            <v>SA</v>
          </cell>
        </row>
        <row r="2679">
          <cell r="A2679">
            <v>5068</v>
          </cell>
          <cell r="B2679">
            <v>33</v>
          </cell>
          <cell r="C2679" t="str">
            <v>SA</v>
          </cell>
        </row>
        <row r="2680">
          <cell r="A2680">
            <v>5069</v>
          </cell>
          <cell r="B2680">
            <v>33</v>
          </cell>
          <cell r="C2680" t="str">
            <v>SA</v>
          </cell>
        </row>
        <row r="2681">
          <cell r="A2681">
            <v>5070</v>
          </cell>
          <cell r="B2681">
            <v>33</v>
          </cell>
          <cell r="C2681" t="str">
            <v>SA</v>
          </cell>
        </row>
        <row r="2682">
          <cell r="A2682">
            <v>5071</v>
          </cell>
          <cell r="B2682">
            <v>33</v>
          </cell>
          <cell r="C2682" t="str">
            <v>SA</v>
          </cell>
        </row>
        <row r="2683">
          <cell r="A2683">
            <v>5072</v>
          </cell>
          <cell r="B2683">
            <v>33</v>
          </cell>
          <cell r="C2683" t="str">
            <v>SA</v>
          </cell>
        </row>
        <row r="2684">
          <cell r="A2684">
            <v>5073</v>
          </cell>
          <cell r="B2684">
            <v>33</v>
          </cell>
          <cell r="C2684" t="str">
            <v>SA</v>
          </cell>
        </row>
        <row r="2685">
          <cell r="A2685">
            <v>5074</v>
          </cell>
          <cell r="B2685">
            <v>33</v>
          </cell>
          <cell r="C2685" t="str">
            <v>SA</v>
          </cell>
        </row>
        <row r="2686">
          <cell r="A2686">
            <v>5075</v>
          </cell>
          <cell r="B2686">
            <v>33</v>
          </cell>
          <cell r="C2686" t="str">
            <v>SA</v>
          </cell>
        </row>
        <row r="2687">
          <cell r="A2687">
            <v>5076</v>
          </cell>
          <cell r="B2687">
            <v>33</v>
          </cell>
          <cell r="C2687" t="str">
            <v>SA</v>
          </cell>
        </row>
        <row r="2688">
          <cell r="A2688">
            <v>5081</v>
          </cell>
          <cell r="B2688">
            <v>33</v>
          </cell>
          <cell r="C2688" t="str">
            <v>SA</v>
          </cell>
        </row>
        <row r="2689">
          <cell r="A2689">
            <v>5082</v>
          </cell>
          <cell r="B2689">
            <v>33</v>
          </cell>
          <cell r="C2689" t="str">
            <v>SA</v>
          </cell>
        </row>
        <row r="2690">
          <cell r="A2690">
            <v>5083</v>
          </cell>
          <cell r="B2690">
            <v>33</v>
          </cell>
          <cell r="C2690" t="str">
            <v>SA</v>
          </cell>
        </row>
        <row r="2691">
          <cell r="A2691">
            <v>5084</v>
          </cell>
          <cell r="B2691">
            <v>33</v>
          </cell>
          <cell r="C2691" t="str">
            <v>SA</v>
          </cell>
        </row>
        <row r="2692">
          <cell r="A2692">
            <v>5085</v>
          </cell>
          <cell r="B2692">
            <v>33</v>
          </cell>
          <cell r="C2692" t="str">
            <v>SA</v>
          </cell>
        </row>
        <row r="2693">
          <cell r="A2693">
            <v>5086</v>
          </cell>
          <cell r="B2693">
            <v>33</v>
          </cell>
          <cell r="C2693" t="str">
            <v>SA</v>
          </cell>
        </row>
        <row r="2694">
          <cell r="A2694">
            <v>5087</v>
          </cell>
          <cell r="B2694">
            <v>33</v>
          </cell>
          <cell r="C2694" t="str">
            <v>SA</v>
          </cell>
        </row>
        <row r="2695">
          <cell r="A2695">
            <v>5088</v>
          </cell>
          <cell r="B2695">
            <v>33</v>
          </cell>
          <cell r="C2695" t="str">
            <v>SA</v>
          </cell>
        </row>
        <row r="2696">
          <cell r="A2696">
            <v>5089</v>
          </cell>
          <cell r="B2696">
            <v>33</v>
          </cell>
          <cell r="C2696" t="str">
            <v>SA</v>
          </cell>
        </row>
        <row r="2697">
          <cell r="A2697">
            <v>5090</v>
          </cell>
          <cell r="B2697">
            <v>33</v>
          </cell>
          <cell r="C2697" t="str">
            <v>SA</v>
          </cell>
        </row>
        <row r="2698">
          <cell r="A2698">
            <v>5091</v>
          </cell>
          <cell r="B2698">
            <v>33</v>
          </cell>
          <cell r="C2698" t="str">
            <v>SA</v>
          </cell>
        </row>
        <row r="2699">
          <cell r="A2699">
            <v>5092</v>
          </cell>
          <cell r="B2699">
            <v>33</v>
          </cell>
          <cell r="C2699" t="str">
            <v>SA</v>
          </cell>
        </row>
        <row r="2700">
          <cell r="A2700">
            <v>5093</v>
          </cell>
          <cell r="B2700">
            <v>33</v>
          </cell>
          <cell r="C2700" t="str">
            <v>SA</v>
          </cell>
        </row>
        <row r="2701">
          <cell r="A2701">
            <v>5094</v>
          </cell>
          <cell r="B2701">
            <v>33</v>
          </cell>
          <cell r="C2701" t="str">
            <v>SA</v>
          </cell>
        </row>
        <row r="2702">
          <cell r="A2702">
            <v>5095</v>
          </cell>
          <cell r="B2702">
            <v>33</v>
          </cell>
          <cell r="C2702" t="str">
            <v>SA</v>
          </cell>
        </row>
        <row r="2703">
          <cell r="A2703">
            <v>5096</v>
          </cell>
          <cell r="B2703">
            <v>33</v>
          </cell>
          <cell r="C2703" t="str">
            <v>SA</v>
          </cell>
        </row>
        <row r="2704">
          <cell r="A2704">
            <v>5097</v>
          </cell>
          <cell r="B2704">
            <v>33</v>
          </cell>
          <cell r="C2704" t="str">
            <v>SA</v>
          </cell>
        </row>
        <row r="2705">
          <cell r="A2705">
            <v>5098</v>
          </cell>
          <cell r="B2705">
            <v>33</v>
          </cell>
          <cell r="C2705" t="str">
            <v>SA</v>
          </cell>
        </row>
        <row r="2706">
          <cell r="A2706">
            <v>5106</v>
          </cell>
          <cell r="B2706">
            <v>33</v>
          </cell>
          <cell r="C2706" t="str">
            <v>SA</v>
          </cell>
        </row>
        <row r="2707">
          <cell r="A2707">
            <v>5107</v>
          </cell>
          <cell r="B2707">
            <v>33</v>
          </cell>
          <cell r="C2707" t="str">
            <v>SA</v>
          </cell>
        </row>
        <row r="2708">
          <cell r="A2708">
            <v>5108</v>
          </cell>
          <cell r="B2708">
            <v>33</v>
          </cell>
          <cell r="C2708" t="str">
            <v>SA</v>
          </cell>
        </row>
        <row r="2709">
          <cell r="A2709">
            <v>5109</v>
          </cell>
          <cell r="B2709">
            <v>33</v>
          </cell>
          <cell r="C2709" t="str">
            <v>SA</v>
          </cell>
        </row>
        <row r="2710">
          <cell r="A2710">
            <v>5110</v>
          </cell>
          <cell r="B2710">
            <v>33</v>
          </cell>
          <cell r="C2710" t="str">
            <v>SA</v>
          </cell>
        </row>
        <row r="2711">
          <cell r="A2711">
            <v>5111</v>
          </cell>
          <cell r="B2711">
            <v>33</v>
          </cell>
          <cell r="C2711" t="str">
            <v>SA</v>
          </cell>
        </row>
        <row r="2712">
          <cell r="A2712">
            <v>5112</v>
          </cell>
          <cell r="B2712">
            <v>33</v>
          </cell>
          <cell r="C2712" t="str">
            <v>SA</v>
          </cell>
        </row>
        <row r="2713">
          <cell r="A2713">
            <v>5113</v>
          </cell>
          <cell r="B2713">
            <v>33</v>
          </cell>
          <cell r="C2713" t="str">
            <v>SA</v>
          </cell>
        </row>
        <row r="2714">
          <cell r="A2714">
            <v>5114</v>
          </cell>
          <cell r="B2714">
            <v>33</v>
          </cell>
          <cell r="C2714" t="str">
            <v>SA</v>
          </cell>
        </row>
        <row r="2715">
          <cell r="A2715">
            <v>5115</v>
          </cell>
          <cell r="B2715">
            <v>33</v>
          </cell>
          <cell r="C2715" t="str">
            <v>SA</v>
          </cell>
        </row>
        <row r="2716">
          <cell r="A2716">
            <v>5116</v>
          </cell>
          <cell r="B2716">
            <v>33</v>
          </cell>
          <cell r="C2716" t="str">
            <v>SA</v>
          </cell>
        </row>
        <row r="2717">
          <cell r="A2717">
            <v>5117</v>
          </cell>
          <cell r="B2717">
            <v>33</v>
          </cell>
          <cell r="C2717" t="str">
            <v>SA</v>
          </cell>
        </row>
        <row r="2718">
          <cell r="A2718">
            <v>5118</v>
          </cell>
          <cell r="B2718">
            <v>33</v>
          </cell>
          <cell r="C2718" t="str">
            <v>SA</v>
          </cell>
        </row>
        <row r="2719">
          <cell r="A2719">
            <v>5120</v>
          </cell>
          <cell r="B2719">
            <v>33</v>
          </cell>
          <cell r="C2719" t="str">
            <v>SA</v>
          </cell>
        </row>
        <row r="2720">
          <cell r="A2720">
            <v>5121</v>
          </cell>
          <cell r="B2720">
            <v>33</v>
          </cell>
          <cell r="C2720" t="str">
            <v>SA</v>
          </cell>
        </row>
        <row r="2721">
          <cell r="A2721">
            <v>5125</v>
          </cell>
          <cell r="B2721">
            <v>33</v>
          </cell>
          <cell r="C2721" t="str">
            <v>SA</v>
          </cell>
        </row>
        <row r="2722">
          <cell r="A2722">
            <v>5126</v>
          </cell>
          <cell r="B2722">
            <v>33</v>
          </cell>
          <cell r="C2722" t="str">
            <v>SA</v>
          </cell>
        </row>
        <row r="2723">
          <cell r="A2723">
            <v>5127</v>
          </cell>
          <cell r="B2723">
            <v>33</v>
          </cell>
          <cell r="C2723" t="str">
            <v>SA</v>
          </cell>
        </row>
        <row r="2724">
          <cell r="A2724">
            <v>5131</v>
          </cell>
          <cell r="B2724">
            <v>33</v>
          </cell>
          <cell r="C2724" t="str">
            <v>SA</v>
          </cell>
        </row>
        <row r="2725">
          <cell r="A2725">
            <v>5132</v>
          </cell>
          <cell r="B2725">
            <v>33</v>
          </cell>
          <cell r="C2725" t="str">
            <v>SA</v>
          </cell>
        </row>
        <row r="2726">
          <cell r="A2726">
            <v>5133</v>
          </cell>
          <cell r="B2726">
            <v>33</v>
          </cell>
          <cell r="C2726" t="str">
            <v>SA</v>
          </cell>
        </row>
        <row r="2727">
          <cell r="A2727">
            <v>5134</v>
          </cell>
          <cell r="B2727">
            <v>33</v>
          </cell>
          <cell r="C2727" t="str">
            <v>SA</v>
          </cell>
        </row>
        <row r="2728">
          <cell r="A2728">
            <v>5136</v>
          </cell>
          <cell r="B2728">
            <v>33</v>
          </cell>
          <cell r="C2728" t="str">
            <v>SA</v>
          </cell>
        </row>
        <row r="2729">
          <cell r="A2729">
            <v>5137</v>
          </cell>
          <cell r="B2729">
            <v>33</v>
          </cell>
          <cell r="C2729" t="str">
            <v>SA</v>
          </cell>
        </row>
        <row r="2730">
          <cell r="A2730">
            <v>5138</v>
          </cell>
          <cell r="B2730">
            <v>33</v>
          </cell>
          <cell r="C2730" t="str">
            <v>SA</v>
          </cell>
        </row>
        <row r="2731">
          <cell r="A2731">
            <v>5139</v>
          </cell>
          <cell r="B2731">
            <v>33</v>
          </cell>
          <cell r="C2731" t="str">
            <v>SA</v>
          </cell>
        </row>
        <row r="2732">
          <cell r="A2732">
            <v>5140</v>
          </cell>
          <cell r="B2732">
            <v>33</v>
          </cell>
          <cell r="C2732" t="str">
            <v>SA</v>
          </cell>
        </row>
        <row r="2733">
          <cell r="A2733">
            <v>5141</v>
          </cell>
          <cell r="B2733">
            <v>33</v>
          </cell>
          <cell r="C2733" t="str">
            <v>SA</v>
          </cell>
        </row>
        <row r="2734">
          <cell r="A2734">
            <v>5142</v>
          </cell>
          <cell r="B2734">
            <v>33</v>
          </cell>
          <cell r="C2734" t="str">
            <v>SA</v>
          </cell>
        </row>
        <row r="2735">
          <cell r="A2735">
            <v>5144</v>
          </cell>
          <cell r="B2735">
            <v>33</v>
          </cell>
          <cell r="C2735" t="str">
            <v>SA</v>
          </cell>
        </row>
        <row r="2736">
          <cell r="A2736">
            <v>5150</v>
          </cell>
          <cell r="B2736">
            <v>33</v>
          </cell>
          <cell r="C2736" t="str">
            <v>SA</v>
          </cell>
        </row>
        <row r="2737">
          <cell r="A2737">
            <v>5151</v>
          </cell>
          <cell r="B2737">
            <v>33</v>
          </cell>
          <cell r="C2737" t="str">
            <v>SA</v>
          </cell>
        </row>
        <row r="2738">
          <cell r="A2738">
            <v>5152</v>
          </cell>
          <cell r="B2738">
            <v>33</v>
          </cell>
          <cell r="C2738" t="str">
            <v>SA</v>
          </cell>
        </row>
        <row r="2739">
          <cell r="A2739">
            <v>5153</v>
          </cell>
          <cell r="B2739">
            <v>33</v>
          </cell>
          <cell r="C2739" t="str">
            <v>SA</v>
          </cell>
        </row>
        <row r="2740">
          <cell r="A2740">
            <v>5154</v>
          </cell>
          <cell r="B2740">
            <v>33</v>
          </cell>
          <cell r="C2740" t="str">
            <v>SA</v>
          </cell>
        </row>
        <row r="2741">
          <cell r="A2741">
            <v>5155</v>
          </cell>
          <cell r="B2741">
            <v>33</v>
          </cell>
          <cell r="C2741" t="str">
            <v>SA</v>
          </cell>
        </row>
        <row r="2742">
          <cell r="A2742">
            <v>5156</v>
          </cell>
          <cell r="B2742">
            <v>33</v>
          </cell>
          <cell r="C2742" t="str">
            <v>SA</v>
          </cell>
        </row>
        <row r="2743">
          <cell r="A2743">
            <v>5157</v>
          </cell>
          <cell r="B2743">
            <v>33</v>
          </cell>
          <cell r="C2743" t="str">
            <v>SA</v>
          </cell>
        </row>
        <row r="2744">
          <cell r="A2744">
            <v>5158</v>
          </cell>
          <cell r="B2744">
            <v>33</v>
          </cell>
          <cell r="C2744" t="str">
            <v>SA</v>
          </cell>
        </row>
        <row r="2745">
          <cell r="A2745">
            <v>5159</v>
          </cell>
          <cell r="B2745">
            <v>33</v>
          </cell>
          <cell r="C2745" t="str">
            <v>SA</v>
          </cell>
        </row>
        <row r="2746">
          <cell r="A2746">
            <v>5160</v>
          </cell>
          <cell r="B2746">
            <v>33</v>
          </cell>
          <cell r="C2746" t="str">
            <v>SA</v>
          </cell>
        </row>
        <row r="2747">
          <cell r="A2747">
            <v>5161</v>
          </cell>
          <cell r="B2747">
            <v>33</v>
          </cell>
          <cell r="C2747" t="str">
            <v>SA</v>
          </cell>
        </row>
        <row r="2748">
          <cell r="A2748">
            <v>5162</v>
          </cell>
          <cell r="B2748">
            <v>33</v>
          </cell>
          <cell r="C2748" t="str">
            <v>SA</v>
          </cell>
        </row>
        <row r="2749">
          <cell r="A2749">
            <v>5163</v>
          </cell>
          <cell r="B2749">
            <v>33</v>
          </cell>
          <cell r="C2749" t="str">
            <v>SA</v>
          </cell>
        </row>
        <row r="2750">
          <cell r="A2750">
            <v>5164</v>
          </cell>
          <cell r="B2750">
            <v>33</v>
          </cell>
          <cell r="C2750" t="str">
            <v>SA</v>
          </cell>
        </row>
        <row r="2751">
          <cell r="A2751">
            <v>5165</v>
          </cell>
          <cell r="B2751">
            <v>33</v>
          </cell>
          <cell r="C2751" t="str">
            <v>SA</v>
          </cell>
        </row>
        <row r="2752">
          <cell r="A2752">
            <v>5166</v>
          </cell>
          <cell r="B2752">
            <v>33</v>
          </cell>
          <cell r="C2752" t="str">
            <v>SA</v>
          </cell>
        </row>
        <row r="2753">
          <cell r="A2753">
            <v>5167</v>
          </cell>
          <cell r="B2753">
            <v>33</v>
          </cell>
          <cell r="C2753" t="str">
            <v>SA</v>
          </cell>
        </row>
        <row r="2754">
          <cell r="A2754">
            <v>5168</v>
          </cell>
          <cell r="B2754">
            <v>33</v>
          </cell>
          <cell r="C2754" t="str">
            <v>SA</v>
          </cell>
        </row>
        <row r="2755">
          <cell r="A2755">
            <v>5169</v>
          </cell>
          <cell r="B2755">
            <v>33</v>
          </cell>
          <cell r="C2755" t="str">
            <v>SA</v>
          </cell>
        </row>
        <row r="2756">
          <cell r="A2756">
            <v>5170</v>
          </cell>
          <cell r="B2756">
            <v>33</v>
          </cell>
          <cell r="C2756" t="str">
            <v>SA</v>
          </cell>
        </row>
        <row r="2757">
          <cell r="A2757">
            <v>5171</v>
          </cell>
          <cell r="B2757">
            <v>33</v>
          </cell>
          <cell r="C2757" t="str">
            <v>SA</v>
          </cell>
        </row>
        <row r="2758">
          <cell r="A2758">
            <v>5172</v>
          </cell>
          <cell r="B2758">
            <v>33</v>
          </cell>
          <cell r="C2758" t="str">
            <v>SA</v>
          </cell>
        </row>
        <row r="2759">
          <cell r="A2759">
            <v>5173</v>
          </cell>
          <cell r="B2759">
            <v>33</v>
          </cell>
          <cell r="C2759" t="str">
            <v>SA</v>
          </cell>
        </row>
        <row r="2760">
          <cell r="A2760">
            <v>5174</v>
          </cell>
          <cell r="B2760">
            <v>33</v>
          </cell>
          <cell r="C2760" t="str">
            <v>SA</v>
          </cell>
        </row>
        <row r="2761">
          <cell r="A2761">
            <v>5201</v>
          </cell>
          <cell r="B2761">
            <v>33</v>
          </cell>
          <cell r="C2761" t="str">
            <v>SA</v>
          </cell>
        </row>
        <row r="2762">
          <cell r="A2762">
            <v>5202</v>
          </cell>
          <cell r="B2762">
            <v>33</v>
          </cell>
          <cell r="C2762" t="str">
            <v>SA</v>
          </cell>
        </row>
        <row r="2763">
          <cell r="A2763">
            <v>5203</v>
          </cell>
          <cell r="B2763">
            <v>33</v>
          </cell>
          <cell r="C2763" t="str">
            <v>SA</v>
          </cell>
        </row>
        <row r="2764">
          <cell r="A2764">
            <v>5204</v>
          </cell>
          <cell r="B2764">
            <v>33</v>
          </cell>
          <cell r="C2764" t="str">
            <v>SA</v>
          </cell>
        </row>
        <row r="2765">
          <cell r="A2765">
            <v>5210</v>
          </cell>
          <cell r="B2765">
            <v>33</v>
          </cell>
          <cell r="C2765" t="str">
            <v>SA</v>
          </cell>
        </row>
        <row r="2766">
          <cell r="A2766">
            <v>5211</v>
          </cell>
          <cell r="B2766">
            <v>33</v>
          </cell>
          <cell r="C2766" t="str">
            <v>SA</v>
          </cell>
        </row>
        <row r="2767">
          <cell r="A2767">
            <v>5212</v>
          </cell>
          <cell r="B2767">
            <v>33</v>
          </cell>
          <cell r="C2767" t="str">
            <v>SA</v>
          </cell>
        </row>
        <row r="2768">
          <cell r="A2768">
            <v>5213</v>
          </cell>
          <cell r="B2768">
            <v>33</v>
          </cell>
          <cell r="C2768" t="str">
            <v>SA</v>
          </cell>
        </row>
        <row r="2769">
          <cell r="A2769">
            <v>5214</v>
          </cell>
          <cell r="B2769">
            <v>33</v>
          </cell>
          <cell r="C2769" t="str">
            <v>SA</v>
          </cell>
        </row>
        <row r="2770">
          <cell r="A2770">
            <v>5220</v>
          </cell>
          <cell r="B2770">
            <v>33</v>
          </cell>
          <cell r="C2770" t="str">
            <v>SA</v>
          </cell>
        </row>
        <row r="2771">
          <cell r="A2771">
            <v>5221</v>
          </cell>
          <cell r="B2771">
            <v>33</v>
          </cell>
          <cell r="C2771" t="str">
            <v>SA</v>
          </cell>
        </row>
        <row r="2772">
          <cell r="A2772">
            <v>5222</v>
          </cell>
          <cell r="B2772">
            <v>33</v>
          </cell>
          <cell r="C2772" t="str">
            <v>SA</v>
          </cell>
        </row>
        <row r="2773">
          <cell r="A2773">
            <v>5223</v>
          </cell>
          <cell r="B2773">
            <v>33</v>
          </cell>
          <cell r="C2773" t="str">
            <v>SA</v>
          </cell>
        </row>
        <row r="2774">
          <cell r="A2774">
            <v>5231</v>
          </cell>
          <cell r="B2774">
            <v>33</v>
          </cell>
          <cell r="C2774" t="str">
            <v>SA</v>
          </cell>
        </row>
        <row r="2775">
          <cell r="A2775">
            <v>5232</v>
          </cell>
          <cell r="B2775">
            <v>33</v>
          </cell>
          <cell r="C2775" t="str">
            <v>SA</v>
          </cell>
        </row>
        <row r="2776">
          <cell r="A2776">
            <v>5233</v>
          </cell>
          <cell r="B2776">
            <v>33</v>
          </cell>
          <cell r="C2776" t="str">
            <v>SA</v>
          </cell>
        </row>
        <row r="2777">
          <cell r="A2777">
            <v>5234</v>
          </cell>
          <cell r="B2777">
            <v>33</v>
          </cell>
          <cell r="C2777" t="str">
            <v>SA</v>
          </cell>
        </row>
        <row r="2778">
          <cell r="A2778">
            <v>5235</v>
          </cell>
          <cell r="B2778">
            <v>33</v>
          </cell>
          <cell r="C2778" t="str">
            <v>SA</v>
          </cell>
        </row>
        <row r="2779">
          <cell r="A2779">
            <v>5236</v>
          </cell>
          <cell r="B2779">
            <v>33</v>
          </cell>
          <cell r="C2779" t="str">
            <v>SA</v>
          </cell>
        </row>
        <row r="2780">
          <cell r="A2780">
            <v>5237</v>
          </cell>
          <cell r="B2780">
            <v>33</v>
          </cell>
          <cell r="C2780" t="str">
            <v>SA</v>
          </cell>
        </row>
        <row r="2781">
          <cell r="A2781">
            <v>5238</v>
          </cell>
          <cell r="B2781">
            <v>33</v>
          </cell>
          <cell r="C2781" t="str">
            <v>SA</v>
          </cell>
        </row>
        <row r="2782">
          <cell r="A2782">
            <v>5240</v>
          </cell>
          <cell r="B2782">
            <v>33</v>
          </cell>
          <cell r="C2782" t="str">
            <v>SA</v>
          </cell>
        </row>
        <row r="2783">
          <cell r="A2783">
            <v>5241</v>
          </cell>
          <cell r="B2783">
            <v>33</v>
          </cell>
          <cell r="C2783" t="str">
            <v>SA</v>
          </cell>
        </row>
        <row r="2784">
          <cell r="A2784">
            <v>5242</v>
          </cell>
          <cell r="B2784">
            <v>33</v>
          </cell>
          <cell r="C2784" t="str">
            <v>SA</v>
          </cell>
        </row>
        <row r="2785">
          <cell r="A2785">
            <v>5243</v>
          </cell>
          <cell r="B2785">
            <v>33</v>
          </cell>
          <cell r="C2785" t="str">
            <v>SA</v>
          </cell>
        </row>
        <row r="2786">
          <cell r="A2786">
            <v>5244</v>
          </cell>
          <cell r="B2786">
            <v>33</v>
          </cell>
          <cell r="C2786" t="str">
            <v>SA</v>
          </cell>
        </row>
        <row r="2787">
          <cell r="A2787">
            <v>5245</v>
          </cell>
          <cell r="B2787">
            <v>33</v>
          </cell>
          <cell r="C2787" t="str">
            <v>SA</v>
          </cell>
        </row>
        <row r="2788">
          <cell r="A2788">
            <v>5250</v>
          </cell>
          <cell r="B2788">
            <v>33</v>
          </cell>
          <cell r="C2788" t="str">
            <v>SA</v>
          </cell>
        </row>
        <row r="2789">
          <cell r="A2789">
            <v>5251</v>
          </cell>
          <cell r="B2789">
            <v>33</v>
          </cell>
          <cell r="C2789" t="str">
            <v>SA</v>
          </cell>
        </row>
        <row r="2790">
          <cell r="A2790">
            <v>5252</v>
          </cell>
          <cell r="B2790">
            <v>33</v>
          </cell>
          <cell r="C2790" t="str">
            <v>SA</v>
          </cell>
        </row>
        <row r="2791">
          <cell r="A2791">
            <v>5253</v>
          </cell>
          <cell r="B2791">
            <v>33</v>
          </cell>
          <cell r="C2791" t="str">
            <v>SA</v>
          </cell>
        </row>
        <row r="2792">
          <cell r="A2792">
            <v>5254</v>
          </cell>
          <cell r="B2792">
            <v>33</v>
          </cell>
          <cell r="C2792" t="str">
            <v>SA</v>
          </cell>
        </row>
        <row r="2793">
          <cell r="A2793">
            <v>5255</v>
          </cell>
          <cell r="B2793">
            <v>33</v>
          </cell>
          <cell r="C2793" t="str">
            <v>SA</v>
          </cell>
        </row>
        <row r="2794">
          <cell r="A2794">
            <v>5256</v>
          </cell>
          <cell r="B2794">
            <v>33</v>
          </cell>
          <cell r="C2794" t="str">
            <v>SA</v>
          </cell>
        </row>
        <row r="2795">
          <cell r="A2795">
            <v>5259</v>
          </cell>
          <cell r="B2795">
            <v>34</v>
          </cell>
          <cell r="C2795" t="str">
            <v>SA</v>
          </cell>
        </row>
        <row r="2796">
          <cell r="A2796">
            <v>5260</v>
          </cell>
          <cell r="B2796">
            <v>34</v>
          </cell>
          <cell r="C2796" t="str">
            <v>SA</v>
          </cell>
        </row>
        <row r="2797">
          <cell r="A2797">
            <v>5261</v>
          </cell>
          <cell r="B2797">
            <v>34</v>
          </cell>
          <cell r="C2797" t="str">
            <v>SA</v>
          </cell>
        </row>
        <row r="2798">
          <cell r="A2798">
            <v>5262</v>
          </cell>
          <cell r="B2798">
            <v>35</v>
          </cell>
          <cell r="C2798" t="str">
            <v>SA</v>
          </cell>
        </row>
        <row r="2799">
          <cell r="A2799">
            <v>5263</v>
          </cell>
          <cell r="B2799">
            <v>35</v>
          </cell>
          <cell r="C2799" t="str">
            <v>SA</v>
          </cell>
        </row>
        <row r="2800">
          <cell r="A2800">
            <v>5264</v>
          </cell>
          <cell r="B2800">
            <v>34</v>
          </cell>
          <cell r="C2800" t="str">
            <v>SA</v>
          </cell>
        </row>
        <row r="2801">
          <cell r="A2801">
            <v>5265</v>
          </cell>
          <cell r="B2801">
            <v>34</v>
          </cell>
          <cell r="C2801" t="str">
            <v>SA</v>
          </cell>
        </row>
        <row r="2802">
          <cell r="A2802">
            <v>5266</v>
          </cell>
          <cell r="B2802">
            <v>34</v>
          </cell>
          <cell r="C2802" t="str">
            <v>SA</v>
          </cell>
        </row>
        <row r="2803">
          <cell r="A2803">
            <v>5267</v>
          </cell>
          <cell r="B2803">
            <v>35</v>
          </cell>
          <cell r="C2803" t="str">
            <v>SA</v>
          </cell>
        </row>
        <row r="2804">
          <cell r="A2804">
            <v>5268</v>
          </cell>
          <cell r="B2804">
            <v>35</v>
          </cell>
          <cell r="C2804" t="str">
            <v>SA</v>
          </cell>
        </row>
        <row r="2805">
          <cell r="A2805">
            <v>5269</v>
          </cell>
          <cell r="B2805">
            <v>35</v>
          </cell>
          <cell r="C2805" t="str">
            <v>SA</v>
          </cell>
        </row>
        <row r="2806">
          <cell r="A2806">
            <v>5270</v>
          </cell>
          <cell r="B2806">
            <v>35</v>
          </cell>
          <cell r="C2806" t="str">
            <v>SA</v>
          </cell>
        </row>
        <row r="2807">
          <cell r="A2807">
            <v>5271</v>
          </cell>
          <cell r="B2807">
            <v>35</v>
          </cell>
          <cell r="C2807" t="str">
            <v>SA</v>
          </cell>
        </row>
        <row r="2808">
          <cell r="A2808">
            <v>5272</v>
          </cell>
          <cell r="B2808">
            <v>35</v>
          </cell>
          <cell r="C2808" t="str">
            <v>SA</v>
          </cell>
        </row>
        <row r="2809">
          <cell r="A2809">
            <v>5273</v>
          </cell>
          <cell r="B2809">
            <v>35</v>
          </cell>
          <cell r="C2809" t="str">
            <v>SA</v>
          </cell>
        </row>
        <row r="2810">
          <cell r="A2810">
            <v>5275</v>
          </cell>
          <cell r="B2810">
            <v>35</v>
          </cell>
          <cell r="C2810" t="str">
            <v>SA</v>
          </cell>
        </row>
        <row r="2811">
          <cell r="A2811">
            <v>5276</v>
          </cell>
          <cell r="B2811">
            <v>35</v>
          </cell>
          <cell r="C2811" t="str">
            <v>SA</v>
          </cell>
        </row>
        <row r="2812">
          <cell r="A2812">
            <v>5277</v>
          </cell>
          <cell r="B2812">
            <v>35</v>
          </cell>
          <cell r="C2812" t="str">
            <v>SA</v>
          </cell>
        </row>
        <row r="2813">
          <cell r="A2813">
            <v>5278</v>
          </cell>
          <cell r="B2813">
            <v>35</v>
          </cell>
          <cell r="C2813" t="str">
            <v>SA</v>
          </cell>
        </row>
        <row r="2814">
          <cell r="A2814">
            <v>5279</v>
          </cell>
          <cell r="B2814">
            <v>35</v>
          </cell>
          <cell r="C2814" t="str">
            <v>SA</v>
          </cell>
        </row>
        <row r="2815">
          <cell r="A2815">
            <v>5280</v>
          </cell>
          <cell r="B2815">
            <v>35</v>
          </cell>
          <cell r="C2815" t="str">
            <v>SA</v>
          </cell>
        </row>
        <row r="2816">
          <cell r="A2816">
            <v>5290</v>
          </cell>
          <cell r="B2816">
            <v>35</v>
          </cell>
          <cell r="C2816" t="str">
            <v>SA</v>
          </cell>
        </row>
        <row r="2817">
          <cell r="A2817">
            <v>5291</v>
          </cell>
          <cell r="B2817">
            <v>35</v>
          </cell>
          <cell r="C2817" t="str">
            <v>SA</v>
          </cell>
        </row>
        <row r="2818">
          <cell r="A2818">
            <v>5301</v>
          </cell>
          <cell r="B2818">
            <v>34</v>
          </cell>
          <cell r="C2818" t="str">
            <v>SA</v>
          </cell>
        </row>
        <row r="2819">
          <cell r="A2819">
            <v>5302</v>
          </cell>
          <cell r="B2819">
            <v>34</v>
          </cell>
          <cell r="C2819" t="str">
            <v>SA</v>
          </cell>
        </row>
        <row r="2820">
          <cell r="A2820">
            <v>5303</v>
          </cell>
          <cell r="B2820">
            <v>33</v>
          </cell>
          <cell r="C2820" t="str">
            <v>SA</v>
          </cell>
        </row>
        <row r="2821">
          <cell r="A2821">
            <v>5304</v>
          </cell>
          <cell r="B2821">
            <v>34</v>
          </cell>
          <cell r="C2821" t="str">
            <v>SA</v>
          </cell>
        </row>
        <row r="2822">
          <cell r="A2822">
            <v>5306</v>
          </cell>
          <cell r="B2822">
            <v>34</v>
          </cell>
          <cell r="C2822" t="str">
            <v>SA</v>
          </cell>
        </row>
        <row r="2823">
          <cell r="A2823">
            <v>5307</v>
          </cell>
          <cell r="B2823">
            <v>34</v>
          </cell>
          <cell r="C2823" t="str">
            <v>SA</v>
          </cell>
        </row>
        <row r="2824">
          <cell r="A2824">
            <v>5308</v>
          </cell>
          <cell r="B2824">
            <v>34</v>
          </cell>
          <cell r="C2824" t="str">
            <v>SA</v>
          </cell>
        </row>
        <row r="2825">
          <cell r="A2825">
            <v>5309</v>
          </cell>
          <cell r="B2825">
            <v>34</v>
          </cell>
          <cell r="C2825" t="str">
            <v>SA</v>
          </cell>
        </row>
        <row r="2826">
          <cell r="A2826">
            <v>5310</v>
          </cell>
          <cell r="B2826">
            <v>34</v>
          </cell>
          <cell r="C2826" t="str">
            <v>SA</v>
          </cell>
        </row>
        <row r="2827">
          <cell r="A2827">
            <v>5311</v>
          </cell>
          <cell r="B2827">
            <v>34</v>
          </cell>
          <cell r="C2827" t="str">
            <v>SA</v>
          </cell>
        </row>
        <row r="2828">
          <cell r="A2828">
            <v>5312</v>
          </cell>
          <cell r="B2828">
            <v>34</v>
          </cell>
          <cell r="C2828" t="str">
            <v>SA</v>
          </cell>
        </row>
        <row r="2829">
          <cell r="A2829">
            <v>5320</v>
          </cell>
          <cell r="B2829">
            <v>34</v>
          </cell>
          <cell r="C2829" t="str">
            <v>SA</v>
          </cell>
        </row>
        <row r="2830">
          <cell r="A2830">
            <v>5321</v>
          </cell>
          <cell r="B2830">
            <v>34</v>
          </cell>
          <cell r="C2830" t="str">
            <v>SA</v>
          </cell>
        </row>
        <row r="2831">
          <cell r="A2831">
            <v>5322</v>
          </cell>
          <cell r="B2831">
            <v>34</v>
          </cell>
          <cell r="C2831" t="str">
            <v>SA</v>
          </cell>
        </row>
        <row r="2832">
          <cell r="A2832">
            <v>5330</v>
          </cell>
          <cell r="B2832">
            <v>34</v>
          </cell>
          <cell r="C2832" t="str">
            <v>SA</v>
          </cell>
        </row>
        <row r="2833">
          <cell r="A2833">
            <v>5331</v>
          </cell>
          <cell r="B2833">
            <v>34</v>
          </cell>
          <cell r="C2833" t="str">
            <v>SA</v>
          </cell>
        </row>
        <row r="2834">
          <cell r="A2834">
            <v>5332</v>
          </cell>
          <cell r="B2834">
            <v>34</v>
          </cell>
          <cell r="C2834" t="str">
            <v>SA</v>
          </cell>
        </row>
        <row r="2835">
          <cell r="A2835">
            <v>5333</v>
          </cell>
          <cell r="B2835">
            <v>34</v>
          </cell>
          <cell r="C2835" t="str">
            <v>SA</v>
          </cell>
        </row>
        <row r="2836">
          <cell r="A2836">
            <v>5340</v>
          </cell>
          <cell r="B2836">
            <v>34</v>
          </cell>
          <cell r="C2836" t="str">
            <v>SA</v>
          </cell>
        </row>
        <row r="2837">
          <cell r="A2837">
            <v>5341</v>
          </cell>
          <cell r="B2837">
            <v>34</v>
          </cell>
          <cell r="C2837" t="str">
            <v>SA</v>
          </cell>
        </row>
        <row r="2838">
          <cell r="A2838">
            <v>5342</v>
          </cell>
          <cell r="B2838">
            <v>34</v>
          </cell>
          <cell r="C2838" t="str">
            <v>SA</v>
          </cell>
        </row>
        <row r="2839">
          <cell r="A2839">
            <v>5343</v>
          </cell>
          <cell r="B2839">
            <v>34</v>
          </cell>
          <cell r="C2839" t="str">
            <v>SA</v>
          </cell>
        </row>
        <row r="2840">
          <cell r="A2840">
            <v>5344</v>
          </cell>
          <cell r="B2840">
            <v>34</v>
          </cell>
          <cell r="C2840" t="str">
            <v>SA</v>
          </cell>
        </row>
        <row r="2841">
          <cell r="A2841">
            <v>5345</v>
          </cell>
          <cell r="B2841">
            <v>34</v>
          </cell>
          <cell r="C2841" t="str">
            <v>SA</v>
          </cell>
        </row>
        <row r="2842">
          <cell r="A2842">
            <v>5346</v>
          </cell>
          <cell r="B2842">
            <v>34</v>
          </cell>
          <cell r="C2842" t="str">
            <v>SA</v>
          </cell>
        </row>
        <row r="2843">
          <cell r="A2843">
            <v>5350</v>
          </cell>
          <cell r="B2843">
            <v>33</v>
          </cell>
          <cell r="C2843" t="str">
            <v>SA</v>
          </cell>
        </row>
        <row r="2844">
          <cell r="A2844">
            <v>5351</v>
          </cell>
          <cell r="B2844">
            <v>33</v>
          </cell>
          <cell r="C2844" t="str">
            <v>SA</v>
          </cell>
        </row>
        <row r="2845">
          <cell r="A2845">
            <v>5352</v>
          </cell>
          <cell r="B2845">
            <v>33</v>
          </cell>
          <cell r="C2845" t="str">
            <v>SA</v>
          </cell>
        </row>
        <row r="2846">
          <cell r="A2846">
            <v>5353</v>
          </cell>
          <cell r="B2846">
            <v>33</v>
          </cell>
          <cell r="C2846" t="str">
            <v>SA</v>
          </cell>
        </row>
        <row r="2847">
          <cell r="A2847">
            <v>5354</v>
          </cell>
          <cell r="B2847">
            <v>34</v>
          </cell>
          <cell r="C2847" t="str">
            <v>SA</v>
          </cell>
        </row>
        <row r="2848">
          <cell r="A2848">
            <v>5355</v>
          </cell>
          <cell r="B2848">
            <v>33</v>
          </cell>
          <cell r="C2848" t="str">
            <v>SA</v>
          </cell>
        </row>
        <row r="2849">
          <cell r="A2849">
            <v>5356</v>
          </cell>
          <cell r="B2849">
            <v>34</v>
          </cell>
          <cell r="C2849" t="str">
            <v>SA</v>
          </cell>
        </row>
        <row r="2850">
          <cell r="A2850">
            <v>5357</v>
          </cell>
          <cell r="B2850">
            <v>34</v>
          </cell>
          <cell r="C2850" t="str">
            <v>SA</v>
          </cell>
        </row>
        <row r="2851">
          <cell r="A2851">
            <v>5360</v>
          </cell>
          <cell r="B2851">
            <v>33</v>
          </cell>
          <cell r="C2851" t="str">
            <v>SA</v>
          </cell>
        </row>
        <row r="2852">
          <cell r="A2852">
            <v>5371</v>
          </cell>
          <cell r="B2852">
            <v>33</v>
          </cell>
          <cell r="C2852" t="str">
            <v>SA</v>
          </cell>
        </row>
        <row r="2853">
          <cell r="A2853">
            <v>5372</v>
          </cell>
          <cell r="B2853">
            <v>33</v>
          </cell>
          <cell r="C2853" t="str">
            <v>SA</v>
          </cell>
        </row>
        <row r="2854">
          <cell r="A2854">
            <v>5373</v>
          </cell>
          <cell r="B2854">
            <v>32</v>
          </cell>
          <cell r="C2854" t="str">
            <v>SA</v>
          </cell>
        </row>
        <row r="2855">
          <cell r="A2855">
            <v>5374</v>
          </cell>
          <cell r="B2855">
            <v>32</v>
          </cell>
          <cell r="C2855" t="str">
            <v>SA</v>
          </cell>
        </row>
        <row r="2856">
          <cell r="A2856">
            <v>5381</v>
          </cell>
          <cell r="B2856">
            <v>32</v>
          </cell>
          <cell r="C2856" t="str">
            <v>SA</v>
          </cell>
        </row>
        <row r="2857">
          <cell r="A2857">
            <v>5400</v>
          </cell>
          <cell r="B2857">
            <v>32</v>
          </cell>
          <cell r="C2857" t="str">
            <v>SA</v>
          </cell>
        </row>
        <row r="2858">
          <cell r="A2858">
            <v>5401</v>
          </cell>
          <cell r="B2858">
            <v>32</v>
          </cell>
          <cell r="C2858" t="str">
            <v>SA</v>
          </cell>
        </row>
        <row r="2859">
          <cell r="A2859">
            <v>5410</v>
          </cell>
          <cell r="B2859">
            <v>32</v>
          </cell>
          <cell r="C2859" t="str">
            <v>SA</v>
          </cell>
        </row>
        <row r="2860">
          <cell r="A2860">
            <v>5411</v>
          </cell>
          <cell r="B2860">
            <v>32</v>
          </cell>
          <cell r="C2860" t="str">
            <v>SA</v>
          </cell>
        </row>
        <row r="2861">
          <cell r="A2861">
            <v>5412</v>
          </cell>
          <cell r="B2861">
            <v>32</v>
          </cell>
          <cell r="C2861" t="str">
            <v>SA</v>
          </cell>
        </row>
        <row r="2862">
          <cell r="A2862">
            <v>5413</v>
          </cell>
          <cell r="B2862">
            <v>32</v>
          </cell>
          <cell r="C2862" t="str">
            <v>SA</v>
          </cell>
        </row>
        <row r="2863">
          <cell r="A2863">
            <v>5414</v>
          </cell>
          <cell r="B2863">
            <v>32</v>
          </cell>
          <cell r="C2863" t="str">
            <v>SA</v>
          </cell>
        </row>
        <row r="2864">
          <cell r="A2864">
            <v>5415</v>
          </cell>
          <cell r="B2864">
            <v>32</v>
          </cell>
          <cell r="C2864" t="str">
            <v>SA</v>
          </cell>
        </row>
        <row r="2865">
          <cell r="A2865">
            <v>5416</v>
          </cell>
          <cell r="B2865">
            <v>32</v>
          </cell>
          <cell r="C2865" t="str">
            <v>SA</v>
          </cell>
        </row>
        <row r="2866">
          <cell r="A2866">
            <v>5417</v>
          </cell>
          <cell r="B2866">
            <v>32</v>
          </cell>
          <cell r="C2866" t="str">
            <v>SA</v>
          </cell>
        </row>
        <row r="2867">
          <cell r="A2867">
            <v>5418</v>
          </cell>
          <cell r="B2867">
            <v>32</v>
          </cell>
          <cell r="C2867" t="str">
            <v>SA</v>
          </cell>
        </row>
        <row r="2868">
          <cell r="A2868">
            <v>5419</v>
          </cell>
          <cell r="B2868">
            <v>32</v>
          </cell>
          <cell r="C2868" t="str">
            <v>SA</v>
          </cell>
        </row>
        <row r="2869">
          <cell r="A2869">
            <v>5420</v>
          </cell>
          <cell r="B2869">
            <v>32</v>
          </cell>
          <cell r="C2869" t="str">
            <v>SA</v>
          </cell>
        </row>
        <row r="2870">
          <cell r="A2870">
            <v>5421</v>
          </cell>
          <cell r="B2870">
            <v>32</v>
          </cell>
          <cell r="C2870" t="str">
            <v>SA</v>
          </cell>
        </row>
        <row r="2871">
          <cell r="A2871">
            <v>5422</v>
          </cell>
          <cell r="B2871">
            <v>32</v>
          </cell>
          <cell r="C2871" t="str">
            <v>SA</v>
          </cell>
        </row>
        <row r="2872">
          <cell r="A2872">
            <v>5430</v>
          </cell>
          <cell r="B2872">
            <v>32</v>
          </cell>
          <cell r="C2872" t="str">
            <v>SA</v>
          </cell>
        </row>
        <row r="2873">
          <cell r="A2873">
            <v>5431</v>
          </cell>
          <cell r="B2873">
            <v>32</v>
          </cell>
          <cell r="C2873" t="str">
            <v>SA</v>
          </cell>
        </row>
        <row r="2874">
          <cell r="A2874">
            <v>5432</v>
          </cell>
          <cell r="B2874">
            <v>32</v>
          </cell>
          <cell r="C2874" t="str">
            <v>SA</v>
          </cell>
        </row>
        <row r="2875">
          <cell r="A2875">
            <v>5433</v>
          </cell>
          <cell r="B2875">
            <v>32</v>
          </cell>
          <cell r="C2875" t="str">
            <v>SA</v>
          </cell>
        </row>
        <row r="2876">
          <cell r="A2876">
            <v>5434</v>
          </cell>
          <cell r="B2876">
            <v>32</v>
          </cell>
          <cell r="C2876" t="str">
            <v>SA</v>
          </cell>
        </row>
        <row r="2877">
          <cell r="A2877">
            <v>5440</v>
          </cell>
          <cell r="B2877">
            <v>32</v>
          </cell>
          <cell r="C2877" t="str">
            <v>SA</v>
          </cell>
        </row>
        <row r="2878">
          <cell r="A2878">
            <v>5451</v>
          </cell>
          <cell r="B2878">
            <v>32</v>
          </cell>
          <cell r="C2878" t="str">
            <v>SA</v>
          </cell>
        </row>
        <row r="2879">
          <cell r="A2879">
            <v>5452</v>
          </cell>
          <cell r="B2879">
            <v>32</v>
          </cell>
          <cell r="C2879" t="str">
            <v>SA</v>
          </cell>
        </row>
        <row r="2880">
          <cell r="A2880">
            <v>5453</v>
          </cell>
          <cell r="B2880">
            <v>32</v>
          </cell>
          <cell r="C2880" t="str">
            <v>SA</v>
          </cell>
        </row>
        <row r="2881">
          <cell r="A2881">
            <v>5454</v>
          </cell>
          <cell r="B2881">
            <v>32</v>
          </cell>
          <cell r="C2881" t="str">
            <v>SA</v>
          </cell>
        </row>
        <row r="2882">
          <cell r="A2882">
            <v>5455</v>
          </cell>
          <cell r="B2882">
            <v>32</v>
          </cell>
          <cell r="C2882" t="str">
            <v>SA</v>
          </cell>
        </row>
        <row r="2883">
          <cell r="A2883">
            <v>5460</v>
          </cell>
          <cell r="B2883">
            <v>32</v>
          </cell>
          <cell r="C2883" t="str">
            <v>SA</v>
          </cell>
        </row>
        <row r="2884">
          <cell r="A2884">
            <v>5461</v>
          </cell>
          <cell r="B2884">
            <v>32</v>
          </cell>
          <cell r="C2884" t="str">
            <v>SA</v>
          </cell>
        </row>
        <row r="2885">
          <cell r="A2885">
            <v>5462</v>
          </cell>
          <cell r="B2885">
            <v>32</v>
          </cell>
          <cell r="C2885" t="str">
            <v>SA</v>
          </cell>
        </row>
        <row r="2886">
          <cell r="A2886">
            <v>5464</v>
          </cell>
          <cell r="B2886">
            <v>32</v>
          </cell>
          <cell r="C2886" t="str">
            <v>SA</v>
          </cell>
        </row>
        <row r="2887">
          <cell r="A2887">
            <v>5470</v>
          </cell>
          <cell r="B2887">
            <v>32</v>
          </cell>
          <cell r="C2887" t="str">
            <v>SA</v>
          </cell>
        </row>
        <row r="2888">
          <cell r="A2888">
            <v>5471</v>
          </cell>
          <cell r="B2888">
            <v>32</v>
          </cell>
          <cell r="C2888" t="str">
            <v>SA</v>
          </cell>
        </row>
        <row r="2889">
          <cell r="A2889">
            <v>5472</v>
          </cell>
          <cell r="B2889">
            <v>32</v>
          </cell>
          <cell r="C2889" t="str">
            <v>SA</v>
          </cell>
        </row>
        <row r="2890">
          <cell r="A2890">
            <v>5473</v>
          </cell>
          <cell r="B2890">
            <v>32</v>
          </cell>
          <cell r="C2890" t="str">
            <v>SA</v>
          </cell>
        </row>
        <row r="2891">
          <cell r="A2891">
            <v>5480</v>
          </cell>
          <cell r="B2891">
            <v>32</v>
          </cell>
          <cell r="C2891" t="str">
            <v>SA</v>
          </cell>
        </row>
        <row r="2892">
          <cell r="A2892">
            <v>5481</v>
          </cell>
          <cell r="B2892">
            <v>32</v>
          </cell>
          <cell r="C2892" t="str">
            <v>SA</v>
          </cell>
        </row>
        <row r="2893">
          <cell r="A2893">
            <v>5482</v>
          </cell>
          <cell r="B2893">
            <v>32</v>
          </cell>
          <cell r="C2893" t="str">
            <v>SA</v>
          </cell>
        </row>
        <row r="2894">
          <cell r="A2894">
            <v>5483</v>
          </cell>
          <cell r="B2894">
            <v>32</v>
          </cell>
          <cell r="C2894" t="str">
            <v>SA</v>
          </cell>
        </row>
        <row r="2895">
          <cell r="A2895">
            <v>5485</v>
          </cell>
          <cell r="B2895">
            <v>32</v>
          </cell>
          <cell r="C2895" t="str">
            <v>SA</v>
          </cell>
        </row>
        <row r="2896">
          <cell r="A2896">
            <v>5490</v>
          </cell>
          <cell r="B2896">
            <v>32</v>
          </cell>
          <cell r="C2896" t="str">
            <v>SA</v>
          </cell>
        </row>
        <row r="2897">
          <cell r="A2897">
            <v>5491</v>
          </cell>
          <cell r="B2897">
            <v>32</v>
          </cell>
          <cell r="C2897" t="str">
            <v>SA</v>
          </cell>
        </row>
        <row r="2898">
          <cell r="A2898">
            <v>5493</v>
          </cell>
          <cell r="B2898">
            <v>32</v>
          </cell>
          <cell r="C2898" t="str">
            <v>SA</v>
          </cell>
        </row>
        <row r="2899">
          <cell r="A2899">
            <v>5495</v>
          </cell>
          <cell r="B2899">
            <v>32</v>
          </cell>
          <cell r="C2899" t="str">
            <v>SA</v>
          </cell>
        </row>
        <row r="2900">
          <cell r="A2900">
            <v>5501</v>
          </cell>
          <cell r="B2900">
            <v>33</v>
          </cell>
          <cell r="C2900" t="str">
            <v>SA</v>
          </cell>
        </row>
        <row r="2901">
          <cell r="A2901">
            <v>5502</v>
          </cell>
          <cell r="B2901">
            <v>32</v>
          </cell>
          <cell r="C2901" t="str">
            <v>SA</v>
          </cell>
        </row>
        <row r="2902">
          <cell r="A2902">
            <v>5510</v>
          </cell>
          <cell r="B2902">
            <v>32</v>
          </cell>
          <cell r="C2902" t="str">
            <v>SA</v>
          </cell>
        </row>
        <row r="2903">
          <cell r="A2903">
            <v>5520</v>
          </cell>
          <cell r="B2903">
            <v>32</v>
          </cell>
          <cell r="C2903" t="str">
            <v>SA</v>
          </cell>
        </row>
        <row r="2904">
          <cell r="A2904">
            <v>5521</v>
          </cell>
          <cell r="B2904">
            <v>32</v>
          </cell>
          <cell r="C2904" t="str">
            <v>SA</v>
          </cell>
        </row>
        <row r="2905">
          <cell r="A2905">
            <v>5522</v>
          </cell>
          <cell r="B2905">
            <v>32</v>
          </cell>
          <cell r="C2905" t="str">
            <v>SA</v>
          </cell>
        </row>
        <row r="2906">
          <cell r="A2906">
            <v>5523</v>
          </cell>
          <cell r="B2906">
            <v>32</v>
          </cell>
          <cell r="C2906" t="str">
            <v>SA</v>
          </cell>
        </row>
        <row r="2907">
          <cell r="A2907">
            <v>5540</v>
          </cell>
          <cell r="B2907">
            <v>32</v>
          </cell>
          <cell r="C2907" t="str">
            <v>SA</v>
          </cell>
        </row>
        <row r="2908">
          <cell r="A2908">
            <v>5550</v>
          </cell>
          <cell r="B2908">
            <v>32</v>
          </cell>
          <cell r="C2908" t="str">
            <v>SA</v>
          </cell>
        </row>
        <row r="2909">
          <cell r="A2909">
            <v>5552</v>
          </cell>
          <cell r="B2909">
            <v>33</v>
          </cell>
          <cell r="C2909" t="str">
            <v>SA</v>
          </cell>
        </row>
        <row r="2910">
          <cell r="A2910">
            <v>5554</v>
          </cell>
          <cell r="B2910">
            <v>33</v>
          </cell>
          <cell r="C2910" t="str">
            <v>SA</v>
          </cell>
        </row>
        <row r="2911">
          <cell r="A2911">
            <v>5555</v>
          </cell>
          <cell r="B2911">
            <v>33</v>
          </cell>
          <cell r="C2911" t="str">
            <v>SA</v>
          </cell>
        </row>
        <row r="2912">
          <cell r="A2912">
            <v>5556</v>
          </cell>
          <cell r="B2912">
            <v>33</v>
          </cell>
          <cell r="C2912" t="str">
            <v>SA</v>
          </cell>
        </row>
        <row r="2913">
          <cell r="A2913">
            <v>5558</v>
          </cell>
          <cell r="B2913">
            <v>33</v>
          </cell>
          <cell r="C2913" t="str">
            <v>SA</v>
          </cell>
        </row>
        <row r="2914">
          <cell r="A2914">
            <v>5560</v>
          </cell>
          <cell r="B2914">
            <v>32</v>
          </cell>
          <cell r="C2914" t="str">
            <v>SA</v>
          </cell>
        </row>
        <row r="2915">
          <cell r="A2915">
            <v>5570</v>
          </cell>
          <cell r="B2915">
            <v>33</v>
          </cell>
          <cell r="C2915" t="str">
            <v>SA</v>
          </cell>
        </row>
        <row r="2916">
          <cell r="A2916">
            <v>5571</v>
          </cell>
          <cell r="B2916">
            <v>33</v>
          </cell>
          <cell r="C2916" t="str">
            <v>SA</v>
          </cell>
        </row>
        <row r="2917">
          <cell r="A2917">
            <v>5572</v>
          </cell>
          <cell r="B2917">
            <v>33</v>
          </cell>
          <cell r="C2917" t="str">
            <v>SA</v>
          </cell>
        </row>
        <row r="2918">
          <cell r="A2918">
            <v>5573</v>
          </cell>
          <cell r="B2918">
            <v>33</v>
          </cell>
          <cell r="C2918" t="str">
            <v>SA</v>
          </cell>
        </row>
        <row r="2919">
          <cell r="A2919">
            <v>5575</v>
          </cell>
          <cell r="B2919">
            <v>33</v>
          </cell>
          <cell r="C2919" t="str">
            <v>SA</v>
          </cell>
        </row>
        <row r="2920">
          <cell r="A2920">
            <v>5576</v>
          </cell>
          <cell r="B2920">
            <v>33</v>
          </cell>
          <cell r="C2920" t="str">
            <v>SA</v>
          </cell>
        </row>
        <row r="2921">
          <cell r="A2921">
            <v>5577</v>
          </cell>
          <cell r="B2921">
            <v>33</v>
          </cell>
          <cell r="C2921" t="str">
            <v>SA</v>
          </cell>
        </row>
        <row r="2922">
          <cell r="A2922">
            <v>5580</v>
          </cell>
          <cell r="B2922">
            <v>33</v>
          </cell>
          <cell r="C2922" t="str">
            <v>SA</v>
          </cell>
        </row>
        <row r="2923">
          <cell r="A2923">
            <v>5581</v>
          </cell>
          <cell r="B2923">
            <v>33</v>
          </cell>
          <cell r="C2923" t="str">
            <v>SA</v>
          </cell>
        </row>
        <row r="2924">
          <cell r="A2924">
            <v>5582</v>
          </cell>
          <cell r="B2924">
            <v>33</v>
          </cell>
          <cell r="C2924" t="str">
            <v>SA</v>
          </cell>
        </row>
        <row r="2925">
          <cell r="A2925">
            <v>5583</v>
          </cell>
          <cell r="B2925">
            <v>33</v>
          </cell>
          <cell r="C2925" t="str">
            <v>SA</v>
          </cell>
        </row>
        <row r="2926">
          <cell r="A2926">
            <v>5600</v>
          </cell>
          <cell r="B2926">
            <v>29</v>
          </cell>
          <cell r="C2926" t="str">
            <v>SA</v>
          </cell>
        </row>
        <row r="2927">
          <cell r="A2927">
            <v>5601</v>
          </cell>
          <cell r="B2927">
            <v>29</v>
          </cell>
          <cell r="C2927" t="str">
            <v>SA</v>
          </cell>
        </row>
        <row r="2928">
          <cell r="A2928">
            <v>5602</v>
          </cell>
          <cell r="B2928">
            <v>29</v>
          </cell>
          <cell r="C2928" t="str">
            <v>SA</v>
          </cell>
        </row>
        <row r="2929">
          <cell r="A2929">
            <v>5603</v>
          </cell>
          <cell r="B2929">
            <v>29</v>
          </cell>
          <cell r="C2929" t="str">
            <v>SA</v>
          </cell>
        </row>
        <row r="2930">
          <cell r="A2930">
            <v>5604</v>
          </cell>
          <cell r="B2930">
            <v>29</v>
          </cell>
          <cell r="C2930" t="str">
            <v>SA</v>
          </cell>
        </row>
        <row r="2931">
          <cell r="A2931">
            <v>5605</v>
          </cell>
          <cell r="B2931">
            <v>29</v>
          </cell>
          <cell r="C2931" t="str">
            <v>SA</v>
          </cell>
        </row>
        <row r="2932">
          <cell r="A2932">
            <v>5606</v>
          </cell>
          <cell r="B2932">
            <v>29</v>
          </cell>
          <cell r="C2932" t="str">
            <v>SA</v>
          </cell>
        </row>
        <row r="2933">
          <cell r="A2933">
            <v>5607</v>
          </cell>
          <cell r="B2933">
            <v>29</v>
          </cell>
          <cell r="C2933" t="str">
            <v>SA</v>
          </cell>
        </row>
        <row r="2934">
          <cell r="A2934">
            <v>5608</v>
          </cell>
          <cell r="B2934">
            <v>29</v>
          </cell>
          <cell r="C2934" t="str">
            <v>SA</v>
          </cell>
        </row>
        <row r="2935">
          <cell r="A2935">
            <v>5609</v>
          </cell>
          <cell r="B2935">
            <v>29</v>
          </cell>
          <cell r="C2935" t="str">
            <v>SA</v>
          </cell>
        </row>
        <row r="2936">
          <cell r="A2936">
            <v>5630</v>
          </cell>
          <cell r="B2936">
            <v>29</v>
          </cell>
          <cell r="C2936" t="str">
            <v>SA</v>
          </cell>
        </row>
        <row r="2937">
          <cell r="A2937">
            <v>5631</v>
          </cell>
          <cell r="B2937">
            <v>29</v>
          </cell>
          <cell r="C2937" t="str">
            <v>SA</v>
          </cell>
        </row>
        <row r="2938">
          <cell r="A2938">
            <v>5632</v>
          </cell>
          <cell r="B2938">
            <v>29</v>
          </cell>
          <cell r="C2938" t="str">
            <v>SA</v>
          </cell>
        </row>
        <row r="2939">
          <cell r="A2939">
            <v>5633</v>
          </cell>
          <cell r="B2939">
            <v>29</v>
          </cell>
          <cell r="C2939" t="str">
            <v>SA</v>
          </cell>
        </row>
        <row r="2940">
          <cell r="A2940">
            <v>5640</v>
          </cell>
          <cell r="B2940">
            <v>29</v>
          </cell>
          <cell r="C2940" t="str">
            <v>SA</v>
          </cell>
        </row>
        <row r="2941">
          <cell r="A2941">
            <v>5641</v>
          </cell>
          <cell r="B2941">
            <v>29</v>
          </cell>
          <cell r="C2941" t="str">
            <v>SA</v>
          </cell>
        </row>
        <row r="2942">
          <cell r="A2942">
            <v>5642</v>
          </cell>
          <cell r="B2942">
            <v>29</v>
          </cell>
          <cell r="C2942" t="str">
            <v>SA</v>
          </cell>
        </row>
        <row r="2943">
          <cell r="A2943">
            <v>5650</v>
          </cell>
          <cell r="B2943">
            <v>29</v>
          </cell>
          <cell r="C2943" t="str">
            <v>SA</v>
          </cell>
        </row>
        <row r="2944">
          <cell r="A2944">
            <v>5651</v>
          </cell>
          <cell r="B2944">
            <v>29</v>
          </cell>
          <cell r="C2944" t="str">
            <v>SA</v>
          </cell>
        </row>
        <row r="2945">
          <cell r="A2945">
            <v>5652</v>
          </cell>
          <cell r="B2945">
            <v>29</v>
          </cell>
          <cell r="C2945" t="str">
            <v>SA</v>
          </cell>
        </row>
        <row r="2946">
          <cell r="A2946">
            <v>5653</v>
          </cell>
          <cell r="B2946">
            <v>29</v>
          </cell>
          <cell r="C2946" t="str">
            <v>SA</v>
          </cell>
        </row>
        <row r="2947">
          <cell r="A2947">
            <v>5654</v>
          </cell>
          <cell r="B2947">
            <v>29</v>
          </cell>
          <cell r="C2947" t="str">
            <v>SA</v>
          </cell>
        </row>
        <row r="2948">
          <cell r="A2948">
            <v>5655</v>
          </cell>
          <cell r="B2948">
            <v>29</v>
          </cell>
          <cell r="C2948" t="str">
            <v>SA</v>
          </cell>
        </row>
        <row r="2949">
          <cell r="A2949">
            <v>5660</v>
          </cell>
          <cell r="B2949">
            <v>29</v>
          </cell>
          <cell r="C2949" t="str">
            <v>SA</v>
          </cell>
        </row>
        <row r="2950">
          <cell r="A2950">
            <v>5661</v>
          </cell>
          <cell r="B2950">
            <v>29</v>
          </cell>
          <cell r="C2950" t="str">
            <v>SA</v>
          </cell>
        </row>
        <row r="2951">
          <cell r="A2951">
            <v>5670</v>
          </cell>
          <cell r="B2951">
            <v>29</v>
          </cell>
          <cell r="C2951" t="str">
            <v>SA</v>
          </cell>
        </row>
        <row r="2952">
          <cell r="A2952">
            <v>5671</v>
          </cell>
          <cell r="B2952">
            <v>29</v>
          </cell>
          <cell r="C2952" t="str">
            <v>SA</v>
          </cell>
        </row>
        <row r="2953">
          <cell r="A2953">
            <v>5680</v>
          </cell>
          <cell r="B2953">
            <v>29</v>
          </cell>
          <cell r="C2953" t="str">
            <v>SA</v>
          </cell>
        </row>
        <row r="2954">
          <cell r="A2954">
            <v>5690</v>
          </cell>
          <cell r="B2954">
            <v>29</v>
          </cell>
          <cell r="C2954" t="str">
            <v>SA</v>
          </cell>
        </row>
        <row r="2955">
          <cell r="A2955">
            <v>5700</v>
          </cell>
          <cell r="B2955">
            <v>32</v>
          </cell>
          <cell r="C2955" t="str">
            <v>SA</v>
          </cell>
        </row>
        <row r="2956">
          <cell r="A2956">
            <v>5710</v>
          </cell>
          <cell r="B2956">
            <v>32</v>
          </cell>
          <cell r="C2956" t="str">
            <v>SA</v>
          </cell>
        </row>
        <row r="2957">
          <cell r="A2957">
            <v>5720</v>
          </cell>
          <cell r="B2957">
            <v>30</v>
          </cell>
          <cell r="C2957" t="str">
            <v>SA</v>
          </cell>
        </row>
        <row r="2958">
          <cell r="A2958">
            <v>5722</v>
          </cell>
          <cell r="B2958">
            <v>30</v>
          </cell>
          <cell r="C2958" t="str">
            <v>SA</v>
          </cell>
        </row>
        <row r="2959">
          <cell r="A2959">
            <v>5723</v>
          </cell>
          <cell r="B2959">
            <v>30</v>
          </cell>
          <cell r="C2959" t="str">
            <v>SA</v>
          </cell>
        </row>
        <row r="2960">
          <cell r="A2960">
            <v>5724</v>
          </cell>
          <cell r="B2960">
            <v>30</v>
          </cell>
          <cell r="C2960" t="str">
            <v>SA</v>
          </cell>
        </row>
        <row r="2961">
          <cell r="A2961">
            <v>5725</v>
          </cell>
          <cell r="B2961">
            <v>30</v>
          </cell>
          <cell r="C2961" t="str">
            <v>SA</v>
          </cell>
        </row>
        <row r="2962">
          <cell r="A2962">
            <v>5730</v>
          </cell>
          <cell r="B2962">
            <v>31</v>
          </cell>
          <cell r="C2962" t="str">
            <v>SA</v>
          </cell>
        </row>
        <row r="2963">
          <cell r="A2963">
            <v>5731</v>
          </cell>
          <cell r="B2963">
            <v>31</v>
          </cell>
          <cell r="C2963" t="str">
            <v>SA</v>
          </cell>
        </row>
        <row r="2964">
          <cell r="A2964">
            <v>5732</v>
          </cell>
          <cell r="B2964">
            <v>31</v>
          </cell>
          <cell r="C2964" t="str">
            <v>SA</v>
          </cell>
        </row>
        <row r="2965">
          <cell r="A2965">
            <v>5733</v>
          </cell>
          <cell r="B2965">
            <v>31</v>
          </cell>
          <cell r="C2965" t="str">
            <v>SA</v>
          </cell>
        </row>
        <row r="2966">
          <cell r="A2966">
            <v>5734</v>
          </cell>
          <cell r="B2966">
            <v>31</v>
          </cell>
          <cell r="C2966" t="str">
            <v>SA</v>
          </cell>
        </row>
        <row r="2967">
          <cell r="A2967">
            <v>5800</v>
          </cell>
          <cell r="B2967">
            <v>33</v>
          </cell>
          <cell r="C2967" t="str">
            <v>SA</v>
          </cell>
        </row>
        <row r="2968">
          <cell r="A2968">
            <v>5810</v>
          </cell>
          <cell r="B2968">
            <v>33</v>
          </cell>
          <cell r="C2968" t="str">
            <v>SA</v>
          </cell>
        </row>
        <row r="2969">
          <cell r="A2969">
            <v>5839</v>
          </cell>
          <cell r="B2969">
            <v>33</v>
          </cell>
          <cell r="C2969" t="str">
            <v>SA</v>
          </cell>
        </row>
        <row r="2970">
          <cell r="A2970">
            <v>5880</v>
          </cell>
          <cell r="B2970">
            <v>33</v>
          </cell>
          <cell r="C2970" t="str">
            <v>SA</v>
          </cell>
        </row>
        <row r="2971">
          <cell r="A2971">
            <v>5881</v>
          </cell>
          <cell r="B2971">
            <v>33</v>
          </cell>
          <cell r="C2971" t="str">
            <v>SA</v>
          </cell>
        </row>
        <row r="2972">
          <cell r="A2972">
            <v>5882</v>
          </cell>
          <cell r="B2972">
            <v>33</v>
          </cell>
          <cell r="C2972" t="str">
            <v>SA</v>
          </cell>
        </row>
        <row r="2973">
          <cell r="A2973">
            <v>5883</v>
          </cell>
          <cell r="B2973">
            <v>33</v>
          </cell>
          <cell r="C2973" t="str">
            <v>SA</v>
          </cell>
        </row>
        <row r="2974">
          <cell r="A2974">
            <v>5884</v>
          </cell>
          <cell r="B2974">
            <v>33</v>
          </cell>
          <cell r="C2974" t="str">
            <v>SA</v>
          </cell>
        </row>
        <row r="2975">
          <cell r="A2975">
            <v>5885</v>
          </cell>
          <cell r="B2975">
            <v>33</v>
          </cell>
          <cell r="C2975" t="str">
            <v>SA</v>
          </cell>
        </row>
        <row r="2976">
          <cell r="A2976">
            <v>5886</v>
          </cell>
          <cell r="B2976">
            <v>33</v>
          </cell>
          <cell r="C2976" t="str">
            <v>SA</v>
          </cell>
        </row>
        <row r="2977">
          <cell r="A2977">
            <v>5887</v>
          </cell>
          <cell r="B2977">
            <v>33</v>
          </cell>
          <cell r="C2977" t="str">
            <v>SA</v>
          </cell>
        </row>
        <row r="2978">
          <cell r="A2978">
            <v>5888</v>
          </cell>
          <cell r="B2978">
            <v>33</v>
          </cell>
          <cell r="C2978" t="str">
            <v>SA</v>
          </cell>
        </row>
        <row r="2979">
          <cell r="A2979">
            <v>5889</v>
          </cell>
          <cell r="B2979">
            <v>33</v>
          </cell>
          <cell r="C2979" t="str">
            <v>SA</v>
          </cell>
        </row>
        <row r="2980">
          <cell r="A2980">
            <v>5942</v>
          </cell>
          <cell r="B2980">
            <v>33</v>
          </cell>
          <cell r="C2980" t="str">
            <v>SA</v>
          </cell>
        </row>
        <row r="2981">
          <cell r="A2981">
            <v>5950</v>
          </cell>
          <cell r="B2981">
            <v>33</v>
          </cell>
          <cell r="C2981" t="str">
            <v>SA</v>
          </cell>
        </row>
        <row r="2982">
          <cell r="A2982">
            <v>6000</v>
          </cell>
          <cell r="B2982">
            <v>7</v>
          </cell>
          <cell r="C2982" t="str">
            <v>WA</v>
          </cell>
        </row>
        <row r="2983">
          <cell r="A2983">
            <v>6001</v>
          </cell>
          <cell r="B2983">
            <v>7</v>
          </cell>
          <cell r="C2983" t="str">
            <v>WA</v>
          </cell>
        </row>
        <row r="2984">
          <cell r="A2984">
            <v>6003</v>
          </cell>
          <cell r="B2984">
            <v>7</v>
          </cell>
          <cell r="C2984" t="str">
            <v>WA</v>
          </cell>
        </row>
        <row r="2985">
          <cell r="A2985">
            <v>6004</v>
          </cell>
          <cell r="B2985">
            <v>7</v>
          </cell>
          <cell r="C2985" t="str">
            <v>WA</v>
          </cell>
        </row>
        <row r="2986">
          <cell r="A2986">
            <v>6005</v>
          </cell>
          <cell r="B2986">
            <v>7</v>
          </cell>
          <cell r="C2986" t="str">
            <v>WA</v>
          </cell>
        </row>
        <row r="2987">
          <cell r="A2987">
            <v>6006</v>
          </cell>
          <cell r="B2987">
            <v>7</v>
          </cell>
          <cell r="C2987" t="str">
            <v>WA</v>
          </cell>
        </row>
        <row r="2988">
          <cell r="A2988">
            <v>6007</v>
          </cell>
          <cell r="B2988">
            <v>7</v>
          </cell>
          <cell r="C2988" t="str">
            <v>WA</v>
          </cell>
        </row>
        <row r="2989">
          <cell r="A2989">
            <v>6008</v>
          </cell>
          <cell r="B2989">
            <v>7</v>
          </cell>
          <cell r="C2989" t="str">
            <v>WA</v>
          </cell>
        </row>
        <row r="2990">
          <cell r="A2990">
            <v>6009</v>
          </cell>
          <cell r="B2990">
            <v>7</v>
          </cell>
          <cell r="C2990" t="str">
            <v>WA</v>
          </cell>
        </row>
        <row r="2991">
          <cell r="A2991">
            <v>6010</v>
          </cell>
          <cell r="B2991">
            <v>7</v>
          </cell>
          <cell r="C2991" t="str">
            <v>WA</v>
          </cell>
        </row>
        <row r="2992">
          <cell r="A2992">
            <v>6011</v>
          </cell>
          <cell r="B2992">
            <v>7</v>
          </cell>
          <cell r="C2992" t="str">
            <v>WA</v>
          </cell>
        </row>
        <row r="2993">
          <cell r="A2993">
            <v>6012</v>
          </cell>
          <cell r="B2993">
            <v>7</v>
          </cell>
          <cell r="C2993" t="str">
            <v>WA</v>
          </cell>
        </row>
        <row r="2994">
          <cell r="A2994">
            <v>6014</v>
          </cell>
          <cell r="B2994">
            <v>7</v>
          </cell>
          <cell r="C2994" t="str">
            <v>WA</v>
          </cell>
        </row>
        <row r="2995">
          <cell r="A2995">
            <v>6015</v>
          </cell>
          <cell r="B2995">
            <v>7</v>
          </cell>
          <cell r="C2995" t="str">
            <v>WA</v>
          </cell>
        </row>
        <row r="2996">
          <cell r="A2996">
            <v>6016</v>
          </cell>
          <cell r="B2996">
            <v>7</v>
          </cell>
          <cell r="C2996" t="str">
            <v>WA</v>
          </cell>
        </row>
        <row r="2997">
          <cell r="A2997">
            <v>6017</v>
          </cell>
          <cell r="B2997">
            <v>7</v>
          </cell>
          <cell r="C2997" t="str">
            <v>WA</v>
          </cell>
        </row>
        <row r="2998">
          <cell r="A2998">
            <v>6018</v>
          </cell>
          <cell r="B2998">
            <v>7</v>
          </cell>
          <cell r="C2998" t="str">
            <v>WA</v>
          </cell>
        </row>
        <row r="2999">
          <cell r="A2999">
            <v>6019</v>
          </cell>
          <cell r="B2999">
            <v>7</v>
          </cell>
          <cell r="C2999" t="str">
            <v>WA</v>
          </cell>
        </row>
        <row r="3000">
          <cell r="A3000">
            <v>6020</v>
          </cell>
          <cell r="B3000">
            <v>7</v>
          </cell>
          <cell r="C3000" t="str">
            <v>WA</v>
          </cell>
        </row>
        <row r="3001">
          <cell r="A3001">
            <v>6021</v>
          </cell>
          <cell r="B3001">
            <v>7</v>
          </cell>
          <cell r="C3001" t="str">
            <v>WA</v>
          </cell>
        </row>
        <row r="3002">
          <cell r="A3002">
            <v>6022</v>
          </cell>
          <cell r="B3002">
            <v>7</v>
          </cell>
          <cell r="C3002" t="str">
            <v>WA</v>
          </cell>
        </row>
        <row r="3003">
          <cell r="A3003">
            <v>6023</v>
          </cell>
          <cell r="B3003">
            <v>7</v>
          </cell>
          <cell r="C3003" t="str">
            <v>WA</v>
          </cell>
        </row>
        <row r="3004">
          <cell r="A3004">
            <v>6024</v>
          </cell>
          <cell r="B3004">
            <v>7</v>
          </cell>
          <cell r="C3004" t="str">
            <v>WA</v>
          </cell>
        </row>
        <row r="3005">
          <cell r="A3005">
            <v>6025</v>
          </cell>
          <cell r="B3005">
            <v>7</v>
          </cell>
          <cell r="C3005" t="str">
            <v>WA</v>
          </cell>
        </row>
        <row r="3006">
          <cell r="A3006">
            <v>6026</v>
          </cell>
          <cell r="B3006">
            <v>7</v>
          </cell>
          <cell r="C3006" t="str">
            <v>WA</v>
          </cell>
        </row>
        <row r="3007">
          <cell r="A3007">
            <v>6027</v>
          </cell>
          <cell r="B3007">
            <v>7</v>
          </cell>
          <cell r="C3007" t="str">
            <v>WA</v>
          </cell>
        </row>
        <row r="3008">
          <cell r="A3008">
            <v>6028</v>
          </cell>
          <cell r="B3008">
            <v>7</v>
          </cell>
          <cell r="C3008" t="str">
            <v>WA</v>
          </cell>
        </row>
        <row r="3009">
          <cell r="A3009">
            <v>6029</v>
          </cell>
          <cell r="B3009">
            <v>7</v>
          </cell>
          <cell r="C3009" t="str">
            <v>WA</v>
          </cell>
        </row>
        <row r="3010">
          <cell r="A3010">
            <v>6030</v>
          </cell>
          <cell r="B3010">
            <v>7</v>
          </cell>
          <cell r="C3010" t="str">
            <v>WA</v>
          </cell>
        </row>
        <row r="3011">
          <cell r="A3011">
            <v>6031</v>
          </cell>
          <cell r="B3011">
            <v>7</v>
          </cell>
          <cell r="C3011" t="str">
            <v>WA</v>
          </cell>
        </row>
        <row r="3012">
          <cell r="A3012">
            <v>6032</v>
          </cell>
          <cell r="B3012">
            <v>7</v>
          </cell>
          <cell r="C3012" t="str">
            <v>WA</v>
          </cell>
        </row>
        <row r="3013">
          <cell r="A3013">
            <v>6033</v>
          </cell>
          <cell r="B3013">
            <v>7</v>
          </cell>
          <cell r="C3013" t="str">
            <v>WA</v>
          </cell>
        </row>
        <row r="3014">
          <cell r="A3014">
            <v>6034</v>
          </cell>
          <cell r="B3014">
            <v>7</v>
          </cell>
          <cell r="C3014" t="str">
            <v>WA</v>
          </cell>
        </row>
        <row r="3015">
          <cell r="A3015">
            <v>6035</v>
          </cell>
          <cell r="B3015">
            <v>7</v>
          </cell>
          <cell r="C3015" t="str">
            <v>WA</v>
          </cell>
        </row>
        <row r="3016">
          <cell r="A3016">
            <v>6036</v>
          </cell>
          <cell r="B3016">
            <v>7</v>
          </cell>
          <cell r="C3016" t="str">
            <v>WA</v>
          </cell>
        </row>
        <row r="3017">
          <cell r="A3017">
            <v>6037</v>
          </cell>
          <cell r="B3017">
            <v>7</v>
          </cell>
          <cell r="C3017" t="str">
            <v>WA</v>
          </cell>
        </row>
        <row r="3018">
          <cell r="A3018">
            <v>6038</v>
          </cell>
          <cell r="B3018">
            <v>7</v>
          </cell>
          <cell r="C3018" t="str">
            <v>WA</v>
          </cell>
        </row>
        <row r="3019">
          <cell r="A3019">
            <v>6041</v>
          </cell>
          <cell r="B3019">
            <v>7</v>
          </cell>
          <cell r="C3019" t="str">
            <v>WA</v>
          </cell>
        </row>
        <row r="3020">
          <cell r="A3020">
            <v>6042</v>
          </cell>
          <cell r="B3020">
            <v>7</v>
          </cell>
          <cell r="C3020" t="str">
            <v>WA</v>
          </cell>
        </row>
        <row r="3021">
          <cell r="A3021">
            <v>6043</v>
          </cell>
          <cell r="B3021">
            <v>7</v>
          </cell>
          <cell r="C3021" t="str">
            <v>WA</v>
          </cell>
        </row>
        <row r="3022">
          <cell r="A3022">
            <v>6044</v>
          </cell>
          <cell r="B3022">
            <v>7</v>
          </cell>
          <cell r="C3022" t="str">
            <v>WA</v>
          </cell>
        </row>
        <row r="3023">
          <cell r="A3023">
            <v>6050</v>
          </cell>
          <cell r="B3023">
            <v>7</v>
          </cell>
          <cell r="C3023" t="str">
            <v>WA</v>
          </cell>
        </row>
        <row r="3024">
          <cell r="A3024">
            <v>6051</v>
          </cell>
          <cell r="B3024">
            <v>7</v>
          </cell>
          <cell r="C3024" t="str">
            <v>WA</v>
          </cell>
        </row>
        <row r="3025">
          <cell r="A3025">
            <v>6052</v>
          </cell>
          <cell r="B3025">
            <v>7</v>
          </cell>
          <cell r="C3025" t="str">
            <v>WA</v>
          </cell>
        </row>
        <row r="3026">
          <cell r="A3026">
            <v>6053</v>
          </cell>
          <cell r="B3026">
            <v>7</v>
          </cell>
          <cell r="C3026" t="str">
            <v>WA</v>
          </cell>
        </row>
        <row r="3027">
          <cell r="A3027">
            <v>6054</v>
          </cell>
          <cell r="B3027">
            <v>7</v>
          </cell>
          <cell r="C3027" t="str">
            <v>WA</v>
          </cell>
        </row>
        <row r="3028">
          <cell r="A3028">
            <v>6055</v>
          </cell>
          <cell r="B3028">
            <v>7</v>
          </cell>
          <cell r="C3028" t="str">
            <v>WA</v>
          </cell>
        </row>
        <row r="3029">
          <cell r="A3029">
            <v>6056</v>
          </cell>
          <cell r="B3029">
            <v>7</v>
          </cell>
          <cell r="C3029" t="str">
            <v>WA</v>
          </cell>
        </row>
        <row r="3030">
          <cell r="A3030">
            <v>6057</v>
          </cell>
          <cell r="B3030">
            <v>7</v>
          </cell>
          <cell r="C3030" t="str">
            <v>WA</v>
          </cell>
        </row>
        <row r="3031">
          <cell r="A3031">
            <v>6058</v>
          </cell>
          <cell r="B3031">
            <v>7</v>
          </cell>
          <cell r="C3031" t="str">
            <v>WA</v>
          </cell>
        </row>
        <row r="3032">
          <cell r="A3032">
            <v>6059</v>
          </cell>
          <cell r="B3032">
            <v>7</v>
          </cell>
          <cell r="C3032" t="str">
            <v>WA</v>
          </cell>
        </row>
        <row r="3033">
          <cell r="A3033">
            <v>6060</v>
          </cell>
          <cell r="B3033">
            <v>7</v>
          </cell>
          <cell r="C3033" t="str">
            <v>WA</v>
          </cell>
        </row>
        <row r="3034">
          <cell r="A3034">
            <v>6061</v>
          </cell>
          <cell r="B3034">
            <v>7</v>
          </cell>
          <cell r="C3034" t="str">
            <v>WA</v>
          </cell>
        </row>
        <row r="3035">
          <cell r="A3035">
            <v>6062</v>
          </cell>
          <cell r="B3035">
            <v>7</v>
          </cell>
          <cell r="C3035" t="str">
            <v>WA</v>
          </cell>
        </row>
        <row r="3036">
          <cell r="A3036">
            <v>6063</v>
          </cell>
          <cell r="B3036">
            <v>7</v>
          </cell>
          <cell r="C3036" t="str">
            <v>WA</v>
          </cell>
        </row>
        <row r="3037">
          <cell r="A3037">
            <v>6064</v>
          </cell>
          <cell r="B3037">
            <v>7</v>
          </cell>
          <cell r="C3037" t="str">
            <v>WA</v>
          </cell>
        </row>
        <row r="3038">
          <cell r="A3038">
            <v>6065</v>
          </cell>
          <cell r="B3038">
            <v>7</v>
          </cell>
          <cell r="C3038" t="str">
            <v>WA</v>
          </cell>
        </row>
        <row r="3039">
          <cell r="A3039">
            <v>6066</v>
          </cell>
          <cell r="B3039">
            <v>7</v>
          </cell>
          <cell r="C3039" t="str">
            <v>WA</v>
          </cell>
        </row>
        <row r="3040">
          <cell r="A3040">
            <v>6067</v>
          </cell>
          <cell r="B3040">
            <v>7</v>
          </cell>
          <cell r="C3040" t="str">
            <v>WA</v>
          </cell>
        </row>
        <row r="3041">
          <cell r="A3041">
            <v>6068</v>
          </cell>
          <cell r="B3041">
            <v>7</v>
          </cell>
          <cell r="C3041" t="str">
            <v>WA</v>
          </cell>
        </row>
        <row r="3042">
          <cell r="A3042">
            <v>6069</v>
          </cell>
          <cell r="B3042">
            <v>7</v>
          </cell>
          <cell r="C3042" t="str">
            <v>WA</v>
          </cell>
        </row>
        <row r="3043">
          <cell r="A3043">
            <v>6070</v>
          </cell>
          <cell r="B3043">
            <v>7</v>
          </cell>
          <cell r="C3043" t="str">
            <v>WA</v>
          </cell>
        </row>
        <row r="3044">
          <cell r="A3044">
            <v>6071</v>
          </cell>
          <cell r="B3044">
            <v>7</v>
          </cell>
          <cell r="C3044" t="str">
            <v>WA</v>
          </cell>
        </row>
        <row r="3045">
          <cell r="A3045">
            <v>6072</v>
          </cell>
          <cell r="B3045">
            <v>7</v>
          </cell>
          <cell r="C3045" t="str">
            <v>WA</v>
          </cell>
        </row>
        <row r="3046">
          <cell r="A3046">
            <v>6073</v>
          </cell>
          <cell r="B3046">
            <v>7</v>
          </cell>
          <cell r="C3046" t="str">
            <v>WA</v>
          </cell>
        </row>
        <row r="3047">
          <cell r="A3047">
            <v>6074</v>
          </cell>
          <cell r="B3047">
            <v>7</v>
          </cell>
          <cell r="C3047" t="str">
            <v>WA</v>
          </cell>
        </row>
        <row r="3048">
          <cell r="A3048">
            <v>6076</v>
          </cell>
          <cell r="B3048">
            <v>7</v>
          </cell>
          <cell r="C3048" t="str">
            <v>WA</v>
          </cell>
        </row>
        <row r="3049">
          <cell r="A3049">
            <v>6081</v>
          </cell>
          <cell r="B3049">
            <v>7</v>
          </cell>
          <cell r="C3049" t="str">
            <v>WA</v>
          </cell>
        </row>
        <row r="3050">
          <cell r="A3050">
            <v>6082</v>
          </cell>
          <cell r="B3050">
            <v>7</v>
          </cell>
          <cell r="C3050" t="str">
            <v>WA</v>
          </cell>
        </row>
        <row r="3051">
          <cell r="A3051">
            <v>6083</v>
          </cell>
          <cell r="B3051">
            <v>7</v>
          </cell>
          <cell r="C3051" t="str">
            <v>WA</v>
          </cell>
        </row>
        <row r="3052">
          <cell r="A3052">
            <v>6084</v>
          </cell>
          <cell r="B3052">
            <v>7</v>
          </cell>
          <cell r="C3052" t="str">
            <v>WA</v>
          </cell>
        </row>
        <row r="3053">
          <cell r="A3053">
            <v>6090</v>
          </cell>
          <cell r="B3053">
            <v>7</v>
          </cell>
          <cell r="C3053" t="str">
            <v>WA</v>
          </cell>
        </row>
        <row r="3054">
          <cell r="A3054">
            <v>6100</v>
          </cell>
          <cell r="B3054">
            <v>7</v>
          </cell>
          <cell r="C3054" t="str">
            <v>WA</v>
          </cell>
        </row>
        <row r="3055">
          <cell r="A3055">
            <v>6101</v>
          </cell>
          <cell r="B3055">
            <v>7</v>
          </cell>
          <cell r="C3055" t="str">
            <v>WA</v>
          </cell>
        </row>
        <row r="3056">
          <cell r="A3056">
            <v>6102</v>
          </cell>
          <cell r="B3056">
            <v>7</v>
          </cell>
          <cell r="C3056" t="str">
            <v>WA</v>
          </cell>
        </row>
        <row r="3057">
          <cell r="A3057">
            <v>6103</v>
          </cell>
          <cell r="B3057">
            <v>7</v>
          </cell>
          <cell r="C3057" t="str">
            <v>WA</v>
          </cell>
        </row>
        <row r="3058">
          <cell r="A3058">
            <v>6104</v>
          </cell>
          <cell r="B3058">
            <v>7</v>
          </cell>
          <cell r="C3058" t="str">
            <v>WA</v>
          </cell>
        </row>
        <row r="3059">
          <cell r="A3059">
            <v>6105</v>
          </cell>
          <cell r="B3059">
            <v>7</v>
          </cell>
          <cell r="C3059" t="str">
            <v>WA</v>
          </cell>
        </row>
        <row r="3060">
          <cell r="A3060">
            <v>6106</v>
          </cell>
          <cell r="B3060">
            <v>7</v>
          </cell>
          <cell r="C3060" t="str">
            <v>WA</v>
          </cell>
        </row>
        <row r="3061">
          <cell r="A3061">
            <v>6107</v>
          </cell>
          <cell r="B3061">
            <v>7</v>
          </cell>
          <cell r="C3061" t="str">
            <v>WA</v>
          </cell>
        </row>
        <row r="3062">
          <cell r="A3062">
            <v>6108</v>
          </cell>
          <cell r="B3062">
            <v>7</v>
          </cell>
          <cell r="C3062" t="str">
            <v>WA</v>
          </cell>
        </row>
        <row r="3063">
          <cell r="A3063">
            <v>6109</v>
          </cell>
          <cell r="B3063">
            <v>7</v>
          </cell>
          <cell r="C3063" t="str">
            <v>WA</v>
          </cell>
        </row>
        <row r="3064">
          <cell r="A3064">
            <v>6110</v>
          </cell>
          <cell r="B3064">
            <v>7</v>
          </cell>
          <cell r="C3064" t="str">
            <v>WA</v>
          </cell>
        </row>
        <row r="3065">
          <cell r="A3065">
            <v>6111</v>
          </cell>
          <cell r="B3065">
            <v>7</v>
          </cell>
          <cell r="C3065" t="str">
            <v>WA</v>
          </cell>
        </row>
        <row r="3066">
          <cell r="A3066">
            <v>6112</v>
          </cell>
          <cell r="B3066">
            <v>7</v>
          </cell>
          <cell r="C3066" t="str">
            <v>WA</v>
          </cell>
        </row>
        <row r="3067">
          <cell r="A3067">
            <v>6121</v>
          </cell>
          <cell r="B3067">
            <v>7</v>
          </cell>
          <cell r="C3067" t="str">
            <v>WA</v>
          </cell>
        </row>
        <row r="3068">
          <cell r="A3068">
            <v>6122</v>
          </cell>
          <cell r="B3068">
            <v>7</v>
          </cell>
          <cell r="C3068" t="str">
            <v>WA</v>
          </cell>
        </row>
        <row r="3069">
          <cell r="A3069">
            <v>6123</v>
          </cell>
          <cell r="B3069">
            <v>7</v>
          </cell>
          <cell r="C3069" t="str">
            <v>WA</v>
          </cell>
        </row>
        <row r="3070">
          <cell r="A3070">
            <v>6124</v>
          </cell>
          <cell r="B3070">
            <v>7</v>
          </cell>
          <cell r="C3070" t="str">
            <v>WA</v>
          </cell>
        </row>
        <row r="3071">
          <cell r="A3071">
            <v>6125</v>
          </cell>
          <cell r="B3071">
            <v>7</v>
          </cell>
          <cell r="C3071" t="str">
            <v>WA</v>
          </cell>
        </row>
        <row r="3072">
          <cell r="A3072">
            <v>6126</v>
          </cell>
          <cell r="B3072">
            <v>7</v>
          </cell>
          <cell r="C3072" t="str">
            <v>WA</v>
          </cell>
        </row>
        <row r="3073">
          <cell r="A3073">
            <v>6147</v>
          </cell>
          <cell r="B3073">
            <v>7</v>
          </cell>
          <cell r="C3073" t="str">
            <v>WA</v>
          </cell>
        </row>
        <row r="3074">
          <cell r="A3074">
            <v>6148</v>
          </cell>
          <cell r="B3074">
            <v>7</v>
          </cell>
          <cell r="C3074" t="str">
            <v>WA</v>
          </cell>
        </row>
        <row r="3075">
          <cell r="A3075">
            <v>6149</v>
          </cell>
          <cell r="B3075">
            <v>7</v>
          </cell>
          <cell r="C3075" t="str">
            <v>WA</v>
          </cell>
        </row>
        <row r="3076">
          <cell r="A3076">
            <v>6150</v>
          </cell>
          <cell r="B3076">
            <v>7</v>
          </cell>
          <cell r="C3076" t="str">
            <v>WA</v>
          </cell>
        </row>
        <row r="3077">
          <cell r="A3077">
            <v>6151</v>
          </cell>
          <cell r="B3077">
            <v>7</v>
          </cell>
          <cell r="C3077" t="str">
            <v>WA</v>
          </cell>
        </row>
        <row r="3078">
          <cell r="A3078">
            <v>6152</v>
          </cell>
          <cell r="B3078">
            <v>7</v>
          </cell>
          <cell r="C3078" t="str">
            <v>WA</v>
          </cell>
        </row>
        <row r="3079">
          <cell r="A3079">
            <v>6153</v>
          </cell>
          <cell r="B3079">
            <v>7</v>
          </cell>
          <cell r="C3079" t="str">
            <v>WA</v>
          </cell>
        </row>
        <row r="3080">
          <cell r="A3080">
            <v>6154</v>
          </cell>
          <cell r="B3080">
            <v>7</v>
          </cell>
          <cell r="C3080" t="str">
            <v>WA</v>
          </cell>
        </row>
        <row r="3081">
          <cell r="A3081">
            <v>6155</v>
          </cell>
          <cell r="B3081">
            <v>7</v>
          </cell>
          <cell r="C3081" t="str">
            <v>WA</v>
          </cell>
        </row>
        <row r="3082">
          <cell r="A3082">
            <v>6156</v>
          </cell>
          <cell r="B3082">
            <v>7</v>
          </cell>
          <cell r="C3082" t="str">
            <v>WA</v>
          </cell>
        </row>
        <row r="3083">
          <cell r="A3083">
            <v>6157</v>
          </cell>
          <cell r="B3083">
            <v>7</v>
          </cell>
          <cell r="C3083" t="str">
            <v>WA</v>
          </cell>
        </row>
        <row r="3084">
          <cell r="A3084">
            <v>6158</v>
          </cell>
          <cell r="B3084">
            <v>7</v>
          </cell>
          <cell r="C3084" t="str">
            <v>WA</v>
          </cell>
        </row>
        <row r="3085">
          <cell r="A3085">
            <v>6159</v>
          </cell>
          <cell r="B3085">
            <v>7</v>
          </cell>
          <cell r="C3085" t="str">
            <v>WA</v>
          </cell>
        </row>
        <row r="3086">
          <cell r="A3086">
            <v>6160</v>
          </cell>
          <cell r="B3086">
            <v>7</v>
          </cell>
          <cell r="C3086" t="str">
            <v>WA</v>
          </cell>
        </row>
        <row r="3087">
          <cell r="A3087">
            <v>6161</v>
          </cell>
          <cell r="B3087">
            <v>7</v>
          </cell>
          <cell r="C3087" t="str">
            <v>WA</v>
          </cell>
        </row>
        <row r="3088">
          <cell r="A3088">
            <v>6162</v>
          </cell>
          <cell r="B3088">
            <v>7</v>
          </cell>
          <cell r="C3088" t="str">
            <v>WA</v>
          </cell>
        </row>
        <row r="3089">
          <cell r="A3089">
            <v>6163</v>
          </cell>
          <cell r="B3089">
            <v>7</v>
          </cell>
          <cell r="C3089" t="str">
            <v>WA</v>
          </cell>
        </row>
        <row r="3090">
          <cell r="A3090">
            <v>6164</v>
          </cell>
          <cell r="B3090">
            <v>7</v>
          </cell>
          <cell r="C3090" t="str">
            <v>WA</v>
          </cell>
        </row>
        <row r="3091">
          <cell r="A3091">
            <v>6165</v>
          </cell>
          <cell r="B3091">
            <v>7</v>
          </cell>
          <cell r="C3091" t="str">
            <v>WA</v>
          </cell>
        </row>
        <row r="3092">
          <cell r="A3092">
            <v>6166</v>
          </cell>
          <cell r="B3092">
            <v>7</v>
          </cell>
          <cell r="C3092" t="str">
            <v>WA</v>
          </cell>
        </row>
        <row r="3093">
          <cell r="A3093">
            <v>6167</v>
          </cell>
          <cell r="B3093">
            <v>7</v>
          </cell>
          <cell r="C3093" t="str">
            <v>WA</v>
          </cell>
        </row>
        <row r="3094">
          <cell r="A3094">
            <v>6168</v>
          </cell>
          <cell r="B3094">
            <v>7</v>
          </cell>
          <cell r="C3094" t="str">
            <v>WA</v>
          </cell>
        </row>
        <row r="3095">
          <cell r="A3095">
            <v>6169</v>
          </cell>
          <cell r="B3095">
            <v>7</v>
          </cell>
          <cell r="C3095" t="str">
            <v>WA</v>
          </cell>
        </row>
        <row r="3096">
          <cell r="A3096">
            <v>6170</v>
          </cell>
          <cell r="B3096">
            <v>7</v>
          </cell>
          <cell r="C3096" t="str">
            <v>WA</v>
          </cell>
        </row>
        <row r="3097">
          <cell r="A3097">
            <v>6171</v>
          </cell>
          <cell r="B3097">
            <v>7</v>
          </cell>
          <cell r="C3097" t="str">
            <v>WA</v>
          </cell>
        </row>
        <row r="3098">
          <cell r="A3098">
            <v>6172</v>
          </cell>
          <cell r="B3098">
            <v>7</v>
          </cell>
          <cell r="C3098" t="str">
            <v>WA</v>
          </cell>
        </row>
        <row r="3099">
          <cell r="A3099">
            <v>6173</v>
          </cell>
          <cell r="B3099">
            <v>7</v>
          </cell>
          <cell r="C3099" t="str">
            <v>WA</v>
          </cell>
        </row>
        <row r="3100">
          <cell r="A3100">
            <v>6174</v>
          </cell>
          <cell r="B3100">
            <v>7</v>
          </cell>
          <cell r="C3100" t="str">
            <v>WA</v>
          </cell>
        </row>
        <row r="3101">
          <cell r="A3101">
            <v>6175</v>
          </cell>
          <cell r="B3101">
            <v>7</v>
          </cell>
          <cell r="C3101" t="str">
            <v>WA</v>
          </cell>
        </row>
        <row r="3102">
          <cell r="A3102">
            <v>6176</v>
          </cell>
          <cell r="B3102">
            <v>7</v>
          </cell>
          <cell r="C3102" t="str">
            <v>WA</v>
          </cell>
        </row>
        <row r="3103">
          <cell r="A3103">
            <v>6207</v>
          </cell>
          <cell r="B3103">
            <v>7</v>
          </cell>
          <cell r="C3103" t="str">
            <v>WA</v>
          </cell>
        </row>
        <row r="3104">
          <cell r="A3104">
            <v>6208</v>
          </cell>
          <cell r="B3104">
            <v>7</v>
          </cell>
          <cell r="C3104" t="str">
            <v>WA</v>
          </cell>
        </row>
        <row r="3105">
          <cell r="A3105">
            <v>6210</v>
          </cell>
          <cell r="B3105">
            <v>7</v>
          </cell>
          <cell r="C3105" t="str">
            <v>WA</v>
          </cell>
        </row>
        <row r="3106">
          <cell r="A3106">
            <v>6213</v>
          </cell>
          <cell r="B3106">
            <v>7</v>
          </cell>
          <cell r="C3106" t="str">
            <v>WA</v>
          </cell>
        </row>
        <row r="3107">
          <cell r="A3107">
            <v>6214</v>
          </cell>
          <cell r="B3107">
            <v>7</v>
          </cell>
          <cell r="C3107" t="str">
            <v>WA</v>
          </cell>
        </row>
        <row r="3108">
          <cell r="A3108">
            <v>6215</v>
          </cell>
          <cell r="B3108">
            <v>7</v>
          </cell>
          <cell r="C3108" t="str">
            <v>WA</v>
          </cell>
        </row>
        <row r="3109">
          <cell r="A3109">
            <v>6218</v>
          </cell>
          <cell r="B3109">
            <v>7</v>
          </cell>
          <cell r="C3109" t="str">
            <v>WA</v>
          </cell>
        </row>
        <row r="3110">
          <cell r="A3110">
            <v>6220</v>
          </cell>
          <cell r="B3110">
            <v>7</v>
          </cell>
          <cell r="C3110" t="str">
            <v>WA</v>
          </cell>
        </row>
        <row r="3111">
          <cell r="A3111">
            <v>6221</v>
          </cell>
          <cell r="B3111">
            <v>7</v>
          </cell>
          <cell r="C3111" t="str">
            <v>WA</v>
          </cell>
        </row>
        <row r="3112">
          <cell r="A3112">
            <v>6223</v>
          </cell>
          <cell r="B3112">
            <v>7</v>
          </cell>
          <cell r="C3112" t="str">
            <v>WA</v>
          </cell>
        </row>
        <row r="3113">
          <cell r="A3113">
            <v>6224</v>
          </cell>
          <cell r="B3113">
            <v>7</v>
          </cell>
          <cell r="C3113" t="str">
            <v>WA</v>
          </cell>
        </row>
        <row r="3114">
          <cell r="A3114">
            <v>6225</v>
          </cell>
          <cell r="B3114">
            <v>7</v>
          </cell>
          <cell r="C3114" t="str">
            <v>WA</v>
          </cell>
        </row>
        <row r="3115">
          <cell r="A3115">
            <v>6226</v>
          </cell>
          <cell r="B3115">
            <v>9</v>
          </cell>
          <cell r="C3115" t="str">
            <v>WA</v>
          </cell>
        </row>
        <row r="3116">
          <cell r="A3116">
            <v>6227</v>
          </cell>
          <cell r="B3116">
            <v>9</v>
          </cell>
          <cell r="C3116" t="str">
            <v>WA</v>
          </cell>
        </row>
        <row r="3117">
          <cell r="A3117">
            <v>6228</v>
          </cell>
          <cell r="B3117">
            <v>9</v>
          </cell>
          <cell r="C3117" t="str">
            <v>WA</v>
          </cell>
        </row>
        <row r="3118">
          <cell r="A3118">
            <v>6229</v>
          </cell>
          <cell r="B3118">
            <v>9</v>
          </cell>
          <cell r="C3118" t="str">
            <v>WA</v>
          </cell>
        </row>
        <row r="3119">
          <cell r="A3119">
            <v>6230</v>
          </cell>
          <cell r="B3119">
            <v>9</v>
          </cell>
          <cell r="C3119" t="str">
            <v>WA</v>
          </cell>
        </row>
        <row r="3120">
          <cell r="A3120">
            <v>6231</v>
          </cell>
          <cell r="B3120">
            <v>9</v>
          </cell>
          <cell r="C3120" t="str">
            <v>WA</v>
          </cell>
        </row>
        <row r="3121">
          <cell r="A3121">
            <v>6232</v>
          </cell>
          <cell r="B3121">
            <v>9</v>
          </cell>
          <cell r="C3121" t="str">
            <v>WA</v>
          </cell>
        </row>
        <row r="3122">
          <cell r="A3122">
            <v>6233</v>
          </cell>
          <cell r="B3122">
            <v>9</v>
          </cell>
          <cell r="C3122" t="str">
            <v>WA</v>
          </cell>
        </row>
        <row r="3123">
          <cell r="A3123">
            <v>6236</v>
          </cell>
          <cell r="B3123">
            <v>9</v>
          </cell>
          <cell r="C3123" t="str">
            <v>WA</v>
          </cell>
        </row>
        <row r="3124">
          <cell r="A3124">
            <v>6237</v>
          </cell>
          <cell r="B3124">
            <v>9</v>
          </cell>
          <cell r="C3124" t="str">
            <v>WA</v>
          </cell>
        </row>
        <row r="3125">
          <cell r="A3125">
            <v>6239</v>
          </cell>
          <cell r="B3125">
            <v>9</v>
          </cell>
          <cell r="C3125" t="str">
            <v>WA</v>
          </cell>
        </row>
        <row r="3126">
          <cell r="A3126">
            <v>6240</v>
          </cell>
          <cell r="B3126">
            <v>9</v>
          </cell>
          <cell r="C3126" t="str">
            <v>WA</v>
          </cell>
        </row>
        <row r="3127">
          <cell r="A3127">
            <v>6243</v>
          </cell>
          <cell r="B3127">
            <v>9</v>
          </cell>
          <cell r="C3127" t="str">
            <v>WA</v>
          </cell>
        </row>
        <row r="3128">
          <cell r="A3128">
            <v>6244</v>
          </cell>
          <cell r="B3128">
            <v>9</v>
          </cell>
          <cell r="C3128" t="str">
            <v>WA</v>
          </cell>
        </row>
        <row r="3129">
          <cell r="A3129">
            <v>6251</v>
          </cell>
          <cell r="B3129">
            <v>9</v>
          </cell>
          <cell r="C3129" t="str">
            <v>WA</v>
          </cell>
        </row>
        <row r="3130">
          <cell r="A3130">
            <v>6252</v>
          </cell>
          <cell r="B3130">
            <v>9</v>
          </cell>
          <cell r="C3130" t="str">
            <v>WA</v>
          </cell>
        </row>
        <row r="3131">
          <cell r="A3131">
            <v>6253</v>
          </cell>
          <cell r="B3131">
            <v>9</v>
          </cell>
          <cell r="C3131" t="str">
            <v>WA</v>
          </cell>
        </row>
        <row r="3132">
          <cell r="A3132">
            <v>6254</v>
          </cell>
          <cell r="B3132">
            <v>9</v>
          </cell>
          <cell r="C3132" t="str">
            <v>WA</v>
          </cell>
        </row>
        <row r="3133">
          <cell r="A3133">
            <v>6255</v>
          </cell>
          <cell r="B3133">
            <v>9</v>
          </cell>
          <cell r="C3133" t="str">
            <v>WA</v>
          </cell>
        </row>
        <row r="3134">
          <cell r="A3134">
            <v>6256</v>
          </cell>
          <cell r="B3134">
            <v>9</v>
          </cell>
          <cell r="C3134" t="str">
            <v>WA</v>
          </cell>
        </row>
        <row r="3135">
          <cell r="A3135">
            <v>6258</v>
          </cell>
          <cell r="B3135">
            <v>9</v>
          </cell>
          <cell r="C3135" t="str">
            <v>WA</v>
          </cell>
        </row>
        <row r="3136">
          <cell r="A3136">
            <v>6260</v>
          </cell>
          <cell r="B3136">
            <v>9</v>
          </cell>
          <cell r="C3136" t="str">
            <v>WA</v>
          </cell>
        </row>
        <row r="3137">
          <cell r="A3137">
            <v>6262</v>
          </cell>
          <cell r="B3137">
            <v>9</v>
          </cell>
          <cell r="C3137" t="str">
            <v>WA</v>
          </cell>
        </row>
        <row r="3138">
          <cell r="A3138">
            <v>6271</v>
          </cell>
          <cell r="B3138">
            <v>9</v>
          </cell>
          <cell r="C3138" t="str">
            <v>WA</v>
          </cell>
        </row>
        <row r="3139">
          <cell r="A3139">
            <v>6275</v>
          </cell>
          <cell r="B3139">
            <v>9</v>
          </cell>
          <cell r="C3139" t="str">
            <v>WA</v>
          </cell>
        </row>
        <row r="3140">
          <cell r="A3140">
            <v>6280</v>
          </cell>
          <cell r="B3140">
            <v>9</v>
          </cell>
          <cell r="C3140" t="str">
            <v>WA</v>
          </cell>
        </row>
        <row r="3141">
          <cell r="A3141">
            <v>6281</v>
          </cell>
          <cell r="B3141">
            <v>9</v>
          </cell>
          <cell r="C3141" t="str">
            <v>WA</v>
          </cell>
        </row>
        <row r="3142">
          <cell r="A3142">
            <v>6282</v>
          </cell>
          <cell r="B3142">
            <v>9</v>
          </cell>
          <cell r="C3142" t="str">
            <v>WA</v>
          </cell>
        </row>
        <row r="3143">
          <cell r="A3143">
            <v>6284</v>
          </cell>
          <cell r="B3143">
            <v>9</v>
          </cell>
          <cell r="C3143" t="str">
            <v>WA</v>
          </cell>
        </row>
        <row r="3144">
          <cell r="A3144">
            <v>6285</v>
          </cell>
          <cell r="B3144">
            <v>9</v>
          </cell>
          <cell r="C3144" t="str">
            <v>WA</v>
          </cell>
        </row>
        <row r="3145">
          <cell r="A3145">
            <v>6286</v>
          </cell>
          <cell r="B3145">
            <v>9</v>
          </cell>
          <cell r="C3145" t="str">
            <v>WA</v>
          </cell>
        </row>
        <row r="3146">
          <cell r="A3146">
            <v>6288</v>
          </cell>
          <cell r="B3146">
            <v>9</v>
          </cell>
          <cell r="C3146" t="str">
            <v>WA</v>
          </cell>
        </row>
        <row r="3147">
          <cell r="A3147">
            <v>6290</v>
          </cell>
          <cell r="B3147">
            <v>9</v>
          </cell>
          <cell r="C3147" t="str">
            <v>WA</v>
          </cell>
        </row>
        <row r="3148">
          <cell r="A3148">
            <v>6302</v>
          </cell>
          <cell r="B3148">
            <v>7</v>
          </cell>
          <cell r="C3148" t="str">
            <v>WA</v>
          </cell>
        </row>
        <row r="3149">
          <cell r="A3149">
            <v>6304</v>
          </cell>
          <cell r="B3149">
            <v>7</v>
          </cell>
          <cell r="C3149" t="str">
            <v>WA</v>
          </cell>
        </row>
        <row r="3150">
          <cell r="A3150">
            <v>6306</v>
          </cell>
          <cell r="B3150">
            <v>7</v>
          </cell>
          <cell r="C3150" t="str">
            <v>WA</v>
          </cell>
        </row>
        <row r="3151">
          <cell r="A3151">
            <v>6308</v>
          </cell>
          <cell r="B3151">
            <v>7</v>
          </cell>
          <cell r="C3151" t="str">
            <v>WA</v>
          </cell>
        </row>
        <row r="3152">
          <cell r="A3152">
            <v>6309</v>
          </cell>
          <cell r="B3152">
            <v>8</v>
          </cell>
          <cell r="C3152" t="str">
            <v>WA</v>
          </cell>
        </row>
        <row r="3153">
          <cell r="A3153">
            <v>6311</v>
          </cell>
          <cell r="B3153">
            <v>8</v>
          </cell>
          <cell r="C3153" t="str">
            <v>WA</v>
          </cell>
        </row>
        <row r="3154">
          <cell r="A3154">
            <v>6312</v>
          </cell>
          <cell r="B3154">
            <v>8</v>
          </cell>
          <cell r="C3154" t="str">
            <v>WA</v>
          </cell>
        </row>
        <row r="3155">
          <cell r="A3155">
            <v>6313</v>
          </cell>
          <cell r="B3155">
            <v>8</v>
          </cell>
          <cell r="C3155" t="str">
            <v>WA</v>
          </cell>
        </row>
        <row r="3156">
          <cell r="A3156">
            <v>6315</v>
          </cell>
          <cell r="B3156">
            <v>8</v>
          </cell>
          <cell r="C3156" t="str">
            <v>WA</v>
          </cell>
        </row>
        <row r="3157">
          <cell r="A3157">
            <v>6316</v>
          </cell>
          <cell r="B3157">
            <v>8</v>
          </cell>
          <cell r="C3157" t="str">
            <v>WA</v>
          </cell>
        </row>
        <row r="3158">
          <cell r="A3158">
            <v>6317</v>
          </cell>
          <cell r="B3158">
            <v>8</v>
          </cell>
          <cell r="C3158" t="str">
            <v>WA</v>
          </cell>
        </row>
        <row r="3159">
          <cell r="A3159">
            <v>6318</v>
          </cell>
          <cell r="B3159">
            <v>8</v>
          </cell>
          <cell r="C3159" t="str">
            <v>WA</v>
          </cell>
        </row>
        <row r="3160">
          <cell r="A3160">
            <v>6320</v>
          </cell>
          <cell r="B3160">
            <v>8</v>
          </cell>
          <cell r="C3160" t="str">
            <v>WA</v>
          </cell>
        </row>
        <row r="3161">
          <cell r="A3161">
            <v>6321</v>
          </cell>
          <cell r="B3161">
            <v>10</v>
          </cell>
          <cell r="C3161" t="str">
            <v>WA</v>
          </cell>
        </row>
        <row r="3162">
          <cell r="A3162">
            <v>6322</v>
          </cell>
          <cell r="B3162">
            <v>10</v>
          </cell>
          <cell r="C3162" t="str">
            <v>WA</v>
          </cell>
        </row>
        <row r="3163">
          <cell r="A3163">
            <v>6323</v>
          </cell>
          <cell r="B3163">
            <v>10</v>
          </cell>
          <cell r="C3163" t="str">
            <v>WA</v>
          </cell>
        </row>
        <row r="3164">
          <cell r="A3164">
            <v>6324</v>
          </cell>
          <cell r="B3164">
            <v>10</v>
          </cell>
          <cell r="C3164" t="str">
            <v>WA</v>
          </cell>
        </row>
        <row r="3165">
          <cell r="A3165">
            <v>6326</v>
          </cell>
          <cell r="B3165">
            <v>10</v>
          </cell>
          <cell r="C3165" t="str">
            <v>WA</v>
          </cell>
        </row>
        <row r="3166">
          <cell r="A3166">
            <v>6327</v>
          </cell>
          <cell r="B3166">
            <v>10</v>
          </cell>
          <cell r="C3166" t="str">
            <v>WA</v>
          </cell>
        </row>
        <row r="3167">
          <cell r="A3167">
            <v>6328</v>
          </cell>
          <cell r="B3167">
            <v>10</v>
          </cell>
          <cell r="C3167" t="str">
            <v>WA</v>
          </cell>
        </row>
        <row r="3168">
          <cell r="A3168">
            <v>6330</v>
          </cell>
          <cell r="B3168">
            <v>10</v>
          </cell>
          <cell r="C3168" t="str">
            <v>WA</v>
          </cell>
        </row>
        <row r="3169">
          <cell r="A3169">
            <v>6331</v>
          </cell>
          <cell r="B3169">
            <v>10</v>
          </cell>
          <cell r="C3169" t="str">
            <v>WA</v>
          </cell>
        </row>
        <row r="3170">
          <cell r="A3170">
            <v>6332</v>
          </cell>
          <cell r="B3170">
            <v>10</v>
          </cell>
          <cell r="C3170" t="str">
            <v>WA</v>
          </cell>
        </row>
        <row r="3171">
          <cell r="A3171">
            <v>6333</v>
          </cell>
          <cell r="B3171">
            <v>9</v>
          </cell>
          <cell r="C3171" t="str">
            <v>WA</v>
          </cell>
        </row>
        <row r="3172">
          <cell r="A3172">
            <v>6335</v>
          </cell>
          <cell r="B3172">
            <v>8</v>
          </cell>
          <cell r="C3172" t="str">
            <v>WA</v>
          </cell>
        </row>
        <row r="3173">
          <cell r="A3173">
            <v>6336</v>
          </cell>
          <cell r="B3173">
            <v>8</v>
          </cell>
          <cell r="C3173" t="str">
            <v>WA</v>
          </cell>
        </row>
        <row r="3174">
          <cell r="A3174">
            <v>6337</v>
          </cell>
          <cell r="B3174">
            <v>8</v>
          </cell>
          <cell r="C3174" t="str">
            <v>WA</v>
          </cell>
        </row>
        <row r="3175">
          <cell r="A3175">
            <v>6338</v>
          </cell>
          <cell r="B3175">
            <v>8</v>
          </cell>
          <cell r="C3175" t="str">
            <v>WA</v>
          </cell>
        </row>
        <row r="3176">
          <cell r="A3176">
            <v>6341</v>
          </cell>
          <cell r="B3176">
            <v>8</v>
          </cell>
          <cell r="C3176" t="str">
            <v>WA</v>
          </cell>
        </row>
        <row r="3177">
          <cell r="A3177">
            <v>6343</v>
          </cell>
          <cell r="B3177">
            <v>8</v>
          </cell>
          <cell r="C3177" t="str">
            <v>WA</v>
          </cell>
        </row>
        <row r="3178">
          <cell r="A3178">
            <v>6346</v>
          </cell>
          <cell r="B3178">
            <v>10</v>
          </cell>
          <cell r="C3178" t="str">
            <v>WA</v>
          </cell>
        </row>
        <row r="3179">
          <cell r="A3179">
            <v>6348</v>
          </cell>
          <cell r="B3179">
            <v>10</v>
          </cell>
          <cell r="C3179" t="str">
            <v>WA</v>
          </cell>
        </row>
        <row r="3180">
          <cell r="A3180">
            <v>6350</v>
          </cell>
          <cell r="B3180">
            <v>8</v>
          </cell>
          <cell r="C3180" t="str">
            <v>WA</v>
          </cell>
        </row>
        <row r="3181">
          <cell r="A3181">
            <v>6351</v>
          </cell>
          <cell r="B3181">
            <v>8</v>
          </cell>
          <cell r="C3181" t="str">
            <v>WA</v>
          </cell>
        </row>
        <row r="3182">
          <cell r="A3182">
            <v>6352</v>
          </cell>
          <cell r="B3182">
            <v>8</v>
          </cell>
          <cell r="C3182" t="str">
            <v>WA</v>
          </cell>
        </row>
        <row r="3183">
          <cell r="A3183">
            <v>6353</v>
          </cell>
          <cell r="B3183">
            <v>8</v>
          </cell>
          <cell r="C3183" t="str">
            <v>WA</v>
          </cell>
        </row>
        <row r="3184">
          <cell r="A3184">
            <v>6355</v>
          </cell>
          <cell r="B3184">
            <v>8</v>
          </cell>
          <cell r="C3184" t="str">
            <v>WA</v>
          </cell>
        </row>
        <row r="3185">
          <cell r="A3185">
            <v>6356</v>
          </cell>
          <cell r="B3185">
            <v>8</v>
          </cell>
          <cell r="C3185" t="str">
            <v>WA</v>
          </cell>
        </row>
        <row r="3186">
          <cell r="A3186">
            <v>6357</v>
          </cell>
          <cell r="B3186">
            <v>8</v>
          </cell>
          <cell r="C3186" t="str">
            <v>WA</v>
          </cell>
        </row>
        <row r="3187">
          <cell r="A3187">
            <v>6358</v>
          </cell>
          <cell r="B3187">
            <v>8</v>
          </cell>
          <cell r="C3187" t="str">
            <v>WA</v>
          </cell>
        </row>
        <row r="3188">
          <cell r="A3188">
            <v>6359</v>
          </cell>
          <cell r="B3188">
            <v>8</v>
          </cell>
          <cell r="C3188" t="str">
            <v>WA</v>
          </cell>
        </row>
        <row r="3189">
          <cell r="A3189">
            <v>6361</v>
          </cell>
          <cell r="B3189">
            <v>8</v>
          </cell>
          <cell r="C3189" t="str">
            <v>WA</v>
          </cell>
        </row>
        <row r="3190">
          <cell r="A3190">
            <v>6363</v>
          </cell>
          <cell r="B3190">
            <v>8</v>
          </cell>
          <cell r="C3190" t="str">
            <v>WA</v>
          </cell>
        </row>
        <row r="3191">
          <cell r="A3191">
            <v>6365</v>
          </cell>
          <cell r="B3191">
            <v>8</v>
          </cell>
          <cell r="C3191" t="str">
            <v>WA</v>
          </cell>
        </row>
        <row r="3192">
          <cell r="A3192">
            <v>6367</v>
          </cell>
          <cell r="B3192">
            <v>8</v>
          </cell>
          <cell r="C3192" t="str">
            <v>WA</v>
          </cell>
        </row>
        <row r="3193">
          <cell r="A3193">
            <v>6368</v>
          </cell>
          <cell r="B3193">
            <v>6</v>
          </cell>
          <cell r="C3193" t="str">
            <v>WA</v>
          </cell>
        </row>
        <row r="3194">
          <cell r="A3194">
            <v>6369</v>
          </cell>
          <cell r="B3194">
            <v>6</v>
          </cell>
          <cell r="C3194" t="str">
            <v>WA</v>
          </cell>
        </row>
        <row r="3195">
          <cell r="A3195">
            <v>6370</v>
          </cell>
          <cell r="B3195">
            <v>8</v>
          </cell>
          <cell r="C3195" t="str">
            <v>WA</v>
          </cell>
        </row>
        <row r="3196">
          <cell r="A3196">
            <v>6372</v>
          </cell>
          <cell r="B3196">
            <v>8</v>
          </cell>
          <cell r="C3196" t="str">
            <v>WA</v>
          </cell>
        </row>
        <row r="3197">
          <cell r="A3197">
            <v>6373</v>
          </cell>
          <cell r="B3197">
            <v>8</v>
          </cell>
          <cell r="C3197" t="str">
            <v>WA</v>
          </cell>
        </row>
        <row r="3198">
          <cell r="A3198">
            <v>6375</v>
          </cell>
          <cell r="B3198">
            <v>8</v>
          </cell>
          <cell r="C3198" t="str">
            <v>WA</v>
          </cell>
        </row>
        <row r="3199">
          <cell r="A3199">
            <v>6376</v>
          </cell>
          <cell r="B3199">
            <v>8</v>
          </cell>
          <cell r="C3199" t="str">
            <v>WA</v>
          </cell>
        </row>
        <row r="3200">
          <cell r="A3200">
            <v>6380</v>
          </cell>
          <cell r="B3200">
            <v>6</v>
          </cell>
          <cell r="C3200" t="str">
            <v>WA</v>
          </cell>
        </row>
        <row r="3201">
          <cell r="A3201">
            <v>6383</v>
          </cell>
          <cell r="B3201">
            <v>6</v>
          </cell>
          <cell r="C3201" t="str">
            <v>WA</v>
          </cell>
        </row>
        <row r="3202">
          <cell r="A3202">
            <v>6384</v>
          </cell>
          <cell r="B3202">
            <v>6</v>
          </cell>
          <cell r="C3202" t="str">
            <v>WA</v>
          </cell>
        </row>
        <row r="3203">
          <cell r="A3203">
            <v>6385</v>
          </cell>
          <cell r="B3203">
            <v>6</v>
          </cell>
          <cell r="C3203" t="str">
            <v>WA</v>
          </cell>
        </row>
        <row r="3204">
          <cell r="A3204">
            <v>6386</v>
          </cell>
          <cell r="B3204">
            <v>6</v>
          </cell>
          <cell r="C3204" t="str">
            <v>WA</v>
          </cell>
        </row>
        <row r="3205">
          <cell r="A3205">
            <v>6390</v>
          </cell>
          <cell r="B3205">
            <v>7</v>
          </cell>
          <cell r="C3205" t="str">
            <v>WA</v>
          </cell>
        </row>
        <row r="3206">
          <cell r="A3206">
            <v>6391</v>
          </cell>
          <cell r="B3206">
            <v>7</v>
          </cell>
          <cell r="C3206" t="str">
            <v>WA</v>
          </cell>
        </row>
        <row r="3207">
          <cell r="A3207">
            <v>6392</v>
          </cell>
          <cell r="B3207">
            <v>7</v>
          </cell>
          <cell r="C3207" t="str">
            <v>WA</v>
          </cell>
        </row>
        <row r="3208">
          <cell r="A3208">
            <v>6393</v>
          </cell>
          <cell r="B3208">
            <v>7</v>
          </cell>
          <cell r="C3208" t="str">
            <v>WA</v>
          </cell>
        </row>
        <row r="3209">
          <cell r="A3209">
            <v>6394</v>
          </cell>
          <cell r="B3209">
            <v>9</v>
          </cell>
          <cell r="C3209" t="str">
            <v>WA</v>
          </cell>
        </row>
        <row r="3210">
          <cell r="A3210">
            <v>6395</v>
          </cell>
          <cell r="B3210">
            <v>9</v>
          </cell>
          <cell r="C3210" t="str">
            <v>WA</v>
          </cell>
        </row>
        <row r="3211">
          <cell r="A3211">
            <v>6396</v>
          </cell>
          <cell r="B3211">
            <v>10</v>
          </cell>
          <cell r="C3211" t="str">
            <v>WA</v>
          </cell>
        </row>
        <row r="3212">
          <cell r="A3212">
            <v>6397</v>
          </cell>
          <cell r="B3212">
            <v>10</v>
          </cell>
          <cell r="C3212" t="str">
            <v>WA</v>
          </cell>
        </row>
        <row r="3213">
          <cell r="A3213">
            <v>6398</v>
          </cell>
          <cell r="B3213">
            <v>9</v>
          </cell>
          <cell r="C3213" t="str">
            <v>WA</v>
          </cell>
        </row>
        <row r="3214">
          <cell r="A3214">
            <v>6401</v>
          </cell>
          <cell r="B3214">
            <v>7</v>
          </cell>
          <cell r="C3214" t="str">
            <v>WA</v>
          </cell>
        </row>
        <row r="3215">
          <cell r="A3215">
            <v>6403</v>
          </cell>
          <cell r="B3215">
            <v>7</v>
          </cell>
          <cell r="C3215" t="str">
            <v>WA</v>
          </cell>
        </row>
        <row r="3216">
          <cell r="A3216">
            <v>6405</v>
          </cell>
          <cell r="B3216">
            <v>7</v>
          </cell>
          <cell r="C3216" t="str">
            <v>WA</v>
          </cell>
        </row>
        <row r="3217">
          <cell r="A3217">
            <v>6407</v>
          </cell>
          <cell r="B3217">
            <v>6</v>
          </cell>
          <cell r="C3217" t="str">
            <v>WA</v>
          </cell>
        </row>
        <row r="3218">
          <cell r="A3218">
            <v>6409</v>
          </cell>
          <cell r="B3218">
            <v>7</v>
          </cell>
          <cell r="C3218" t="str">
            <v>WA</v>
          </cell>
        </row>
        <row r="3219">
          <cell r="A3219">
            <v>6410</v>
          </cell>
          <cell r="B3219">
            <v>6</v>
          </cell>
          <cell r="C3219" t="str">
            <v>WA</v>
          </cell>
        </row>
        <row r="3220">
          <cell r="A3220">
            <v>6411</v>
          </cell>
          <cell r="B3220">
            <v>6</v>
          </cell>
          <cell r="C3220" t="str">
            <v>WA</v>
          </cell>
        </row>
        <row r="3221">
          <cell r="A3221">
            <v>6412</v>
          </cell>
          <cell r="B3221">
            <v>6</v>
          </cell>
          <cell r="C3221" t="str">
            <v>WA</v>
          </cell>
        </row>
        <row r="3222">
          <cell r="A3222">
            <v>6413</v>
          </cell>
          <cell r="B3222">
            <v>6</v>
          </cell>
          <cell r="C3222" t="str">
            <v>WA</v>
          </cell>
        </row>
        <row r="3223">
          <cell r="A3223">
            <v>6414</v>
          </cell>
          <cell r="B3223">
            <v>6</v>
          </cell>
          <cell r="C3223" t="str">
            <v>WA</v>
          </cell>
        </row>
        <row r="3224">
          <cell r="A3224">
            <v>6415</v>
          </cell>
          <cell r="B3224">
            <v>6</v>
          </cell>
          <cell r="C3224" t="str">
            <v>WA</v>
          </cell>
        </row>
        <row r="3225">
          <cell r="A3225">
            <v>6417</v>
          </cell>
          <cell r="B3225">
            <v>6</v>
          </cell>
          <cell r="C3225" t="str">
            <v>WA</v>
          </cell>
        </row>
        <row r="3226">
          <cell r="A3226">
            <v>6418</v>
          </cell>
          <cell r="B3226">
            <v>6</v>
          </cell>
          <cell r="C3226" t="str">
            <v>WA</v>
          </cell>
        </row>
        <row r="3227">
          <cell r="A3227">
            <v>6419</v>
          </cell>
          <cell r="B3227">
            <v>6</v>
          </cell>
          <cell r="C3227" t="str">
            <v>WA</v>
          </cell>
        </row>
        <row r="3228">
          <cell r="A3228">
            <v>6420</v>
          </cell>
          <cell r="B3228">
            <v>6</v>
          </cell>
          <cell r="C3228" t="str">
            <v>WA</v>
          </cell>
        </row>
        <row r="3229">
          <cell r="A3229">
            <v>6421</v>
          </cell>
          <cell r="B3229">
            <v>6</v>
          </cell>
          <cell r="C3229" t="str">
            <v>WA</v>
          </cell>
        </row>
        <row r="3230">
          <cell r="A3230">
            <v>6422</v>
          </cell>
          <cell r="B3230">
            <v>6</v>
          </cell>
          <cell r="C3230" t="str">
            <v>WA</v>
          </cell>
        </row>
        <row r="3231">
          <cell r="A3231">
            <v>6423</v>
          </cell>
          <cell r="B3231">
            <v>6</v>
          </cell>
          <cell r="C3231" t="str">
            <v>WA</v>
          </cell>
        </row>
        <row r="3232">
          <cell r="A3232">
            <v>6424</v>
          </cell>
          <cell r="B3232">
            <v>6</v>
          </cell>
          <cell r="C3232" t="str">
            <v>WA</v>
          </cell>
        </row>
        <row r="3233">
          <cell r="A3233">
            <v>6425</v>
          </cell>
          <cell r="B3233">
            <v>6</v>
          </cell>
          <cell r="C3233" t="str">
            <v>WA</v>
          </cell>
        </row>
        <row r="3234">
          <cell r="A3234">
            <v>6426</v>
          </cell>
          <cell r="B3234">
            <v>6</v>
          </cell>
          <cell r="C3234" t="str">
            <v>WA</v>
          </cell>
        </row>
        <row r="3235">
          <cell r="A3235">
            <v>6427</v>
          </cell>
          <cell r="B3235">
            <v>6</v>
          </cell>
          <cell r="C3235" t="str">
            <v>WA</v>
          </cell>
        </row>
        <row r="3236">
          <cell r="A3236">
            <v>6428</v>
          </cell>
          <cell r="B3236">
            <v>6</v>
          </cell>
          <cell r="C3236" t="str">
            <v>WA</v>
          </cell>
        </row>
        <row r="3237">
          <cell r="A3237">
            <v>6429</v>
          </cell>
          <cell r="B3237">
            <v>11</v>
          </cell>
          <cell r="C3237" t="str">
            <v>WA</v>
          </cell>
        </row>
        <row r="3238">
          <cell r="A3238">
            <v>6430</v>
          </cell>
          <cell r="B3238">
            <v>11</v>
          </cell>
          <cell r="C3238" t="str">
            <v>WA</v>
          </cell>
        </row>
        <row r="3239">
          <cell r="A3239">
            <v>6431</v>
          </cell>
          <cell r="B3239">
            <v>11</v>
          </cell>
          <cell r="C3239" t="str">
            <v>WA</v>
          </cell>
        </row>
        <row r="3240">
          <cell r="A3240">
            <v>6432</v>
          </cell>
          <cell r="B3240">
            <v>11</v>
          </cell>
          <cell r="C3240" t="str">
            <v>WA</v>
          </cell>
        </row>
        <row r="3241">
          <cell r="A3241">
            <v>6433</v>
          </cell>
          <cell r="B3241">
            <v>11</v>
          </cell>
          <cell r="C3241" t="str">
            <v>WA</v>
          </cell>
        </row>
        <row r="3242">
          <cell r="A3242">
            <v>6434</v>
          </cell>
          <cell r="B3242">
            <v>11</v>
          </cell>
          <cell r="C3242" t="str">
            <v>WA</v>
          </cell>
        </row>
        <row r="3243">
          <cell r="A3243">
            <v>6435</v>
          </cell>
          <cell r="B3243">
            <v>11</v>
          </cell>
          <cell r="C3243" t="str">
            <v>WA</v>
          </cell>
        </row>
        <row r="3244">
          <cell r="A3244">
            <v>6436</v>
          </cell>
          <cell r="B3244">
            <v>11</v>
          </cell>
          <cell r="C3244" t="str">
            <v>WA</v>
          </cell>
        </row>
        <row r="3245">
          <cell r="A3245">
            <v>6437</v>
          </cell>
          <cell r="B3245">
            <v>11</v>
          </cell>
          <cell r="C3245" t="str">
            <v>WA</v>
          </cell>
        </row>
        <row r="3246">
          <cell r="A3246">
            <v>6438</v>
          </cell>
          <cell r="B3246">
            <v>11</v>
          </cell>
          <cell r="C3246" t="str">
            <v>WA</v>
          </cell>
        </row>
        <row r="3247">
          <cell r="A3247">
            <v>6439</v>
          </cell>
          <cell r="B3247">
            <v>11</v>
          </cell>
          <cell r="C3247" t="str">
            <v>WA</v>
          </cell>
        </row>
        <row r="3248">
          <cell r="A3248">
            <v>6440</v>
          </cell>
          <cell r="B3248">
            <v>11</v>
          </cell>
          <cell r="C3248" t="str">
            <v>WA</v>
          </cell>
        </row>
        <row r="3249">
          <cell r="A3249">
            <v>6442</v>
          </cell>
          <cell r="B3249">
            <v>11</v>
          </cell>
          <cell r="C3249" t="str">
            <v>WA</v>
          </cell>
        </row>
        <row r="3250">
          <cell r="A3250">
            <v>6443</v>
          </cell>
          <cell r="B3250">
            <v>11</v>
          </cell>
          <cell r="C3250" t="str">
            <v>WA</v>
          </cell>
        </row>
        <row r="3251">
          <cell r="A3251">
            <v>6444</v>
          </cell>
          <cell r="B3251">
            <v>11</v>
          </cell>
          <cell r="C3251" t="str">
            <v>WA</v>
          </cell>
        </row>
        <row r="3252">
          <cell r="A3252">
            <v>6445</v>
          </cell>
          <cell r="B3252">
            <v>10</v>
          </cell>
          <cell r="C3252" t="str">
            <v>WA</v>
          </cell>
        </row>
        <row r="3253">
          <cell r="A3253">
            <v>6446</v>
          </cell>
          <cell r="B3253">
            <v>10</v>
          </cell>
          <cell r="C3253" t="str">
            <v>WA</v>
          </cell>
        </row>
        <row r="3254">
          <cell r="A3254">
            <v>6447</v>
          </cell>
          <cell r="B3254">
            <v>10</v>
          </cell>
          <cell r="C3254" t="str">
            <v>WA</v>
          </cell>
        </row>
        <row r="3255">
          <cell r="A3255">
            <v>6448</v>
          </cell>
          <cell r="B3255">
            <v>10</v>
          </cell>
          <cell r="C3255" t="str">
            <v>WA</v>
          </cell>
        </row>
        <row r="3256">
          <cell r="A3256">
            <v>6450</v>
          </cell>
          <cell r="B3256">
            <v>10</v>
          </cell>
          <cell r="C3256" t="str">
            <v>WA</v>
          </cell>
        </row>
        <row r="3257">
          <cell r="A3257">
            <v>6460</v>
          </cell>
          <cell r="B3257">
            <v>7</v>
          </cell>
          <cell r="C3257" t="str">
            <v>WA</v>
          </cell>
        </row>
        <row r="3258">
          <cell r="A3258">
            <v>6461</v>
          </cell>
          <cell r="B3258">
            <v>7</v>
          </cell>
          <cell r="C3258" t="str">
            <v>WA</v>
          </cell>
        </row>
        <row r="3259">
          <cell r="A3259">
            <v>6462</v>
          </cell>
          <cell r="B3259">
            <v>7</v>
          </cell>
          <cell r="C3259" t="str">
            <v>WA</v>
          </cell>
        </row>
        <row r="3260">
          <cell r="A3260">
            <v>6463</v>
          </cell>
          <cell r="B3260">
            <v>6</v>
          </cell>
          <cell r="C3260" t="str">
            <v>WA</v>
          </cell>
        </row>
        <row r="3261">
          <cell r="A3261">
            <v>6464</v>
          </cell>
          <cell r="B3261">
            <v>7</v>
          </cell>
          <cell r="C3261" t="str">
            <v>WA</v>
          </cell>
        </row>
        <row r="3262">
          <cell r="A3262">
            <v>6465</v>
          </cell>
          <cell r="B3262">
            <v>7</v>
          </cell>
          <cell r="C3262" t="str">
            <v>WA</v>
          </cell>
        </row>
        <row r="3263">
          <cell r="A3263">
            <v>6466</v>
          </cell>
          <cell r="B3263">
            <v>7</v>
          </cell>
          <cell r="C3263" t="str">
            <v>WA</v>
          </cell>
        </row>
        <row r="3264">
          <cell r="A3264">
            <v>6467</v>
          </cell>
          <cell r="B3264">
            <v>7</v>
          </cell>
          <cell r="C3264" t="str">
            <v>WA</v>
          </cell>
        </row>
        <row r="3265">
          <cell r="A3265">
            <v>6468</v>
          </cell>
          <cell r="B3265">
            <v>7</v>
          </cell>
          <cell r="C3265" t="str">
            <v>WA</v>
          </cell>
        </row>
        <row r="3266">
          <cell r="A3266">
            <v>6470</v>
          </cell>
          <cell r="B3266">
            <v>7</v>
          </cell>
          <cell r="C3266" t="str">
            <v>WA</v>
          </cell>
        </row>
        <row r="3267">
          <cell r="A3267">
            <v>6472</v>
          </cell>
          <cell r="B3267">
            <v>7</v>
          </cell>
          <cell r="C3267" t="str">
            <v>WA</v>
          </cell>
        </row>
        <row r="3268">
          <cell r="A3268">
            <v>6473</v>
          </cell>
          <cell r="B3268">
            <v>6</v>
          </cell>
          <cell r="C3268" t="str">
            <v>WA</v>
          </cell>
        </row>
        <row r="3269">
          <cell r="A3269">
            <v>6475</v>
          </cell>
          <cell r="B3269">
            <v>6</v>
          </cell>
          <cell r="C3269" t="str">
            <v>WA</v>
          </cell>
        </row>
        <row r="3270">
          <cell r="A3270">
            <v>6476</v>
          </cell>
          <cell r="B3270">
            <v>6</v>
          </cell>
          <cell r="C3270" t="str">
            <v>WA</v>
          </cell>
        </row>
        <row r="3271">
          <cell r="A3271">
            <v>6477</v>
          </cell>
          <cell r="B3271">
            <v>6</v>
          </cell>
          <cell r="C3271" t="str">
            <v>WA</v>
          </cell>
        </row>
        <row r="3272">
          <cell r="A3272">
            <v>6479</v>
          </cell>
          <cell r="B3272">
            <v>6</v>
          </cell>
          <cell r="C3272" t="str">
            <v>WA</v>
          </cell>
        </row>
        <row r="3273">
          <cell r="A3273">
            <v>6480</v>
          </cell>
          <cell r="B3273">
            <v>6</v>
          </cell>
          <cell r="C3273" t="str">
            <v>WA</v>
          </cell>
        </row>
        <row r="3274">
          <cell r="A3274">
            <v>6484</v>
          </cell>
          <cell r="B3274">
            <v>11</v>
          </cell>
          <cell r="C3274" t="str">
            <v>WA</v>
          </cell>
        </row>
        <row r="3275">
          <cell r="A3275">
            <v>6485</v>
          </cell>
          <cell r="B3275">
            <v>6</v>
          </cell>
          <cell r="C3275" t="str">
            <v>WA</v>
          </cell>
        </row>
        <row r="3276">
          <cell r="A3276">
            <v>6487</v>
          </cell>
          <cell r="B3276">
            <v>6</v>
          </cell>
          <cell r="C3276" t="str">
            <v>WA</v>
          </cell>
        </row>
        <row r="3277">
          <cell r="A3277">
            <v>6488</v>
          </cell>
          <cell r="B3277">
            <v>6</v>
          </cell>
          <cell r="C3277" t="str">
            <v>WA</v>
          </cell>
        </row>
        <row r="3278">
          <cell r="A3278">
            <v>6489</v>
          </cell>
          <cell r="B3278">
            <v>6</v>
          </cell>
          <cell r="C3278" t="str">
            <v>WA</v>
          </cell>
        </row>
        <row r="3279">
          <cell r="A3279">
            <v>6490</v>
          </cell>
          <cell r="B3279">
            <v>6</v>
          </cell>
          <cell r="C3279" t="str">
            <v>WA</v>
          </cell>
        </row>
        <row r="3280">
          <cell r="A3280">
            <v>6501</v>
          </cell>
          <cell r="B3280">
            <v>7</v>
          </cell>
          <cell r="C3280" t="str">
            <v>WA</v>
          </cell>
        </row>
        <row r="3281">
          <cell r="A3281">
            <v>6502</v>
          </cell>
          <cell r="B3281">
            <v>5</v>
          </cell>
          <cell r="C3281" t="str">
            <v>WA</v>
          </cell>
        </row>
        <row r="3282">
          <cell r="A3282">
            <v>6503</v>
          </cell>
          <cell r="B3282">
            <v>7</v>
          </cell>
          <cell r="C3282" t="str">
            <v>WA</v>
          </cell>
        </row>
        <row r="3283">
          <cell r="A3283">
            <v>6504</v>
          </cell>
          <cell r="B3283">
            <v>5</v>
          </cell>
          <cell r="C3283" t="str">
            <v>WA</v>
          </cell>
        </row>
        <row r="3284">
          <cell r="A3284">
            <v>6505</v>
          </cell>
          <cell r="B3284">
            <v>5</v>
          </cell>
          <cell r="C3284" t="str">
            <v>WA</v>
          </cell>
        </row>
        <row r="3285">
          <cell r="A3285">
            <v>6506</v>
          </cell>
          <cell r="B3285">
            <v>5</v>
          </cell>
          <cell r="C3285" t="str">
            <v>WA</v>
          </cell>
        </row>
        <row r="3286">
          <cell r="A3286">
            <v>6507</v>
          </cell>
          <cell r="B3286">
            <v>5</v>
          </cell>
          <cell r="C3286" t="str">
            <v>WA</v>
          </cell>
        </row>
        <row r="3287">
          <cell r="A3287">
            <v>6509</v>
          </cell>
          <cell r="B3287">
            <v>5</v>
          </cell>
          <cell r="C3287" t="str">
            <v>WA</v>
          </cell>
        </row>
        <row r="3288">
          <cell r="A3288">
            <v>6510</v>
          </cell>
          <cell r="B3288">
            <v>5</v>
          </cell>
          <cell r="C3288" t="str">
            <v>WA</v>
          </cell>
        </row>
        <row r="3289">
          <cell r="A3289">
            <v>6511</v>
          </cell>
          <cell r="B3289">
            <v>5</v>
          </cell>
          <cell r="C3289" t="str">
            <v>WA</v>
          </cell>
        </row>
        <row r="3290">
          <cell r="A3290">
            <v>6512</v>
          </cell>
          <cell r="B3290">
            <v>5</v>
          </cell>
          <cell r="C3290" t="str">
            <v>WA</v>
          </cell>
        </row>
        <row r="3291">
          <cell r="A3291">
            <v>6513</v>
          </cell>
          <cell r="B3291">
            <v>5</v>
          </cell>
          <cell r="C3291" t="str">
            <v>WA</v>
          </cell>
        </row>
        <row r="3292">
          <cell r="A3292">
            <v>6514</v>
          </cell>
          <cell r="B3292">
            <v>5</v>
          </cell>
          <cell r="C3292" t="str">
            <v>WA</v>
          </cell>
        </row>
        <row r="3293">
          <cell r="A3293">
            <v>6515</v>
          </cell>
          <cell r="B3293">
            <v>5</v>
          </cell>
          <cell r="C3293" t="str">
            <v>WA</v>
          </cell>
        </row>
        <row r="3294">
          <cell r="A3294">
            <v>6516</v>
          </cell>
          <cell r="B3294">
            <v>5</v>
          </cell>
          <cell r="C3294" t="str">
            <v>WA</v>
          </cell>
        </row>
        <row r="3295">
          <cell r="A3295">
            <v>6517</v>
          </cell>
          <cell r="B3295">
            <v>5</v>
          </cell>
          <cell r="C3295" t="str">
            <v>WA</v>
          </cell>
        </row>
        <row r="3296">
          <cell r="A3296">
            <v>6518</v>
          </cell>
          <cell r="B3296">
            <v>5</v>
          </cell>
          <cell r="C3296" t="str">
            <v>WA</v>
          </cell>
        </row>
        <row r="3297">
          <cell r="A3297">
            <v>6519</v>
          </cell>
          <cell r="B3297">
            <v>5</v>
          </cell>
          <cell r="C3297" t="str">
            <v>WA</v>
          </cell>
        </row>
        <row r="3298">
          <cell r="A3298">
            <v>6521</v>
          </cell>
          <cell r="B3298">
            <v>5</v>
          </cell>
          <cell r="C3298" t="str">
            <v>WA</v>
          </cell>
        </row>
        <row r="3299">
          <cell r="A3299">
            <v>6522</v>
          </cell>
          <cell r="B3299">
            <v>5</v>
          </cell>
          <cell r="C3299" t="str">
            <v>WA</v>
          </cell>
        </row>
        <row r="3300">
          <cell r="A3300">
            <v>6525</v>
          </cell>
          <cell r="B3300">
            <v>5</v>
          </cell>
          <cell r="C3300" t="str">
            <v>WA</v>
          </cell>
        </row>
        <row r="3301">
          <cell r="A3301">
            <v>6528</v>
          </cell>
          <cell r="B3301">
            <v>5</v>
          </cell>
          <cell r="C3301" t="str">
            <v>WA</v>
          </cell>
        </row>
        <row r="3302">
          <cell r="A3302">
            <v>6530</v>
          </cell>
          <cell r="B3302">
            <v>5</v>
          </cell>
          <cell r="C3302" t="str">
            <v>WA</v>
          </cell>
        </row>
        <row r="3303">
          <cell r="A3303">
            <v>6531</v>
          </cell>
          <cell r="B3303">
            <v>5</v>
          </cell>
          <cell r="C3303" t="str">
            <v>WA</v>
          </cell>
        </row>
        <row r="3304">
          <cell r="A3304">
            <v>6532</v>
          </cell>
          <cell r="B3304">
            <v>5</v>
          </cell>
          <cell r="C3304" t="str">
            <v>WA</v>
          </cell>
        </row>
        <row r="3305">
          <cell r="A3305">
            <v>6535</v>
          </cell>
          <cell r="B3305">
            <v>5</v>
          </cell>
          <cell r="C3305" t="str">
            <v>WA</v>
          </cell>
        </row>
        <row r="3306">
          <cell r="A3306">
            <v>6536</v>
          </cell>
          <cell r="B3306">
            <v>5</v>
          </cell>
          <cell r="C3306" t="str">
            <v>WA</v>
          </cell>
        </row>
        <row r="3307">
          <cell r="A3307">
            <v>6537</v>
          </cell>
          <cell r="B3307">
            <v>3</v>
          </cell>
          <cell r="C3307" t="str">
            <v>WA</v>
          </cell>
        </row>
        <row r="3308">
          <cell r="A3308">
            <v>6556</v>
          </cell>
          <cell r="B3308">
            <v>7</v>
          </cell>
          <cell r="C3308" t="str">
            <v>WA</v>
          </cell>
        </row>
        <row r="3309">
          <cell r="A3309">
            <v>6558</v>
          </cell>
          <cell r="B3309">
            <v>7</v>
          </cell>
          <cell r="C3309" t="str">
            <v>WA</v>
          </cell>
        </row>
        <row r="3310">
          <cell r="A3310">
            <v>6560</v>
          </cell>
          <cell r="B3310">
            <v>7</v>
          </cell>
          <cell r="C3310" t="str">
            <v>WA</v>
          </cell>
        </row>
        <row r="3311">
          <cell r="A3311">
            <v>6562</v>
          </cell>
          <cell r="B3311">
            <v>7</v>
          </cell>
          <cell r="C3311" t="str">
            <v>WA</v>
          </cell>
        </row>
        <row r="3312">
          <cell r="A3312">
            <v>6564</v>
          </cell>
          <cell r="B3312">
            <v>7</v>
          </cell>
          <cell r="C3312" t="str">
            <v>WA</v>
          </cell>
        </row>
        <row r="3313">
          <cell r="A3313">
            <v>6566</v>
          </cell>
          <cell r="B3313">
            <v>7</v>
          </cell>
          <cell r="C3313" t="str">
            <v>WA</v>
          </cell>
        </row>
        <row r="3314">
          <cell r="A3314">
            <v>6567</v>
          </cell>
          <cell r="B3314">
            <v>7</v>
          </cell>
          <cell r="C3314" t="str">
            <v>WA</v>
          </cell>
        </row>
        <row r="3315">
          <cell r="A3315">
            <v>6568</v>
          </cell>
          <cell r="B3315">
            <v>7</v>
          </cell>
          <cell r="C3315" t="str">
            <v>WA</v>
          </cell>
        </row>
        <row r="3316">
          <cell r="A3316">
            <v>6569</v>
          </cell>
          <cell r="B3316">
            <v>7</v>
          </cell>
          <cell r="C3316" t="str">
            <v>WA</v>
          </cell>
        </row>
        <row r="3317">
          <cell r="A3317">
            <v>6571</v>
          </cell>
          <cell r="B3317">
            <v>7</v>
          </cell>
          <cell r="C3317" t="str">
            <v>WA</v>
          </cell>
        </row>
        <row r="3318">
          <cell r="A3318">
            <v>6572</v>
          </cell>
          <cell r="B3318">
            <v>7</v>
          </cell>
          <cell r="C3318" t="str">
            <v>WA</v>
          </cell>
        </row>
        <row r="3319">
          <cell r="A3319">
            <v>6574</v>
          </cell>
          <cell r="B3319">
            <v>5</v>
          </cell>
          <cell r="C3319" t="str">
            <v>WA</v>
          </cell>
        </row>
        <row r="3320">
          <cell r="A3320">
            <v>6575</v>
          </cell>
          <cell r="B3320">
            <v>5</v>
          </cell>
          <cell r="C3320" t="str">
            <v>WA</v>
          </cell>
        </row>
        <row r="3321">
          <cell r="A3321">
            <v>6603</v>
          </cell>
          <cell r="B3321">
            <v>5</v>
          </cell>
          <cell r="C3321" t="str">
            <v>WA</v>
          </cell>
        </row>
        <row r="3322">
          <cell r="A3322">
            <v>6605</v>
          </cell>
          <cell r="B3322">
            <v>5</v>
          </cell>
          <cell r="C3322" t="str">
            <v>WA</v>
          </cell>
        </row>
        <row r="3323">
          <cell r="A3323">
            <v>6606</v>
          </cell>
          <cell r="B3323">
            <v>5</v>
          </cell>
          <cell r="C3323" t="str">
            <v>WA</v>
          </cell>
        </row>
        <row r="3324">
          <cell r="A3324">
            <v>6608</v>
          </cell>
          <cell r="B3324">
            <v>5</v>
          </cell>
          <cell r="C3324" t="str">
            <v>WA</v>
          </cell>
        </row>
        <row r="3325">
          <cell r="A3325">
            <v>6609</v>
          </cell>
          <cell r="B3325">
            <v>5</v>
          </cell>
          <cell r="C3325" t="str">
            <v>WA</v>
          </cell>
        </row>
        <row r="3326">
          <cell r="A3326">
            <v>6612</v>
          </cell>
          <cell r="B3326">
            <v>5</v>
          </cell>
          <cell r="C3326" t="str">
            <v>WA</v>
          </cell>
        </row>
        <row r="3327">
          <cell r="A3327">
            <v>6613</v>
          </cell>
          <cell r="B3327">
            <v>5</v>
          </cell>
          <cell r="C3327" t="str">
            <v>WA</v>
          </cell>
        </row>
        <row r="3328">
          <cell r="A3328">
            <v>6614</v>
          </cell>
          <cell r="B3328">
            <v>5</v>
          </cell>
          <cell r="C3328" t="str">
            <v>WA</v>
          </cell>
        </row>
        <row r="3329">
          <cell r="A3329">
            <v>6616</v>
          </cell>
          <cell r="B3329">
            <v>5</v>
          </cell>
          <cell r="C3329" t="str">
            <v>WA</v>
          </cell>
        </row>
        <row r="3330">
          <cell r="A3330">
            <v>6618</v>
          </cell>
          <cell r="B3330">
            <v>5</v>
          </cell>
          <cell r="C3330" t="str">
            <v>WA</v>
          </cell>
        </row>
        <row r="3331">
          <cell r="A3331">
            <v>6620</v>
          </cell>
          <cell r="B3331">
            <v>5</v>
          </cell>
          <cell r="C3331" t="str">
            <v>WA</v>
          </cell>
        </row>
        <row r="3332">
          <cell r="A3332">
            <v>6623</v>
          </cell>
          <cell r="B3332">
            <v>5</v>
          </cell>
          <cell r="C3332" t="str">
            <v>WA</v>
          </cell>
        </row>
        <row r="3333">
          <cell r="A3333">
            <v>6625</v>
          </cell>
          <cell r="B3333">
            <v>5</v>
          </cell>
          <cell r="C3333" t="str">
            <v>WA</v>
          </cell>
        </row>
        <row r="3334">
          <cell r="A3334">
            <v>6627</v>
          </cell>
          <cell r="B3334">
            <v>5</v>
          </cell>
          <cell r="C3334" t="str">
            <v>WA</v>
          </cell>
        </row>
        <row r="3335">
          <cell r="A3335">
            <v>6628</v>
          </cell>
          <cell r="B3335">
            <v>5</v>
          </cell>
          <cell r="C3335" t="str">
            <v>WA</v>
          </cell>
        </row>
        <row r="3336">
          <cell r="A3336">
            <v>6630</v>
          </cell>
          <cell r="B3336">
            <v>5</v>
          </cell>
          <cell r="C3336" t="str">
            <v>WA</v>
          </cell>
        </row>
        <row r="3337">
          <cell r="A3337">
            <v>6631</v>
          </cell>
          <cell r="B3337">
            <v>5</v>
          </cell>
          <cell r="C3337" t="str">
            <v>WA</v>
          </cell>
        </row>
        <row r="3338">
          <cell r="A3338">
            <v>6632</v>
          </cell>
          <cell r="B3338">
            <v>5</v>
          </cell>
          <cell r="C3338" t="str">
            <v>WA</v>
          </cell>
        </row>
        <row r="3339">
          <cell r="A3339">
            <v>6635</v>
          </cell>
          <cell r="B3339">
            <v>5</v>
          </cell>
          <cell r="C3339" t="str">
            <v>WA</v>
          </cell>
        </row>
        <row r="3340">
          <cell r="A3340">
            <v>6638</v>
          </cell>
          <cell r="B3340">
            <v>3</v>
          </cell>
          <cell r="C3340" t="str">
            <v>WA</v>
          </cell>
        </row>
        <row r="3341">
          <cell r="A3341">
            <v>6639</v>
          </cell>
          <cell r="B3341">
            <v>3</v>
          </cell>
          <cell r="C3341" t="str">
            <v>WA</v>
          </cell>
        </row>
        <row r="3342">
          <cell r="A3342">
            <v>6640</v>
          </cell>
          <cell r="B3342">
            <v>3</v>
          </cell>
          <cell r="C3342" t="str">
            <v>WA</v>
          </cell>
        </row>
        <row r="3343">
          <cell r="A3343">
            <v>6642</v>
          </cell>
          <cell r="B3343">
            <v>3</v>
          </cell>
          <cell r="C3343" t="str">
            <v>WA</v>
          </cell>
        </row>
        <row r="3344">
          <cell r="A3344">
            <v>6646</v>
          </cell>
          <cell r="B3344">
            <v>11</v>
          </cell>
          <cell r="C3344" t="str">
            <v>WA</v>
          </cell>
        </row>
        <row r="3345">
          <cell r="A3345">
            <v>6701</v>
          </cell>
          <cell r="B3345">
            <v>3</v>
          </cell>
          <cell r="C3345" t="str">
            <v>WA</v>
          </cell>
        </row>
        <row r="3346">
          <cell r="A3346">
            <v>6705</v>
          </cell>
          <cell r="B3346">
            <v>3</v>
          </cell>
          <cell r="C3346" t="str">
            <v>WA</v>
          </cell>
        </row>
        <row r="3347">
          <cell r="A3347">
            <v>6707</v>
          </cell>
          <cell r="B3347">
            <v>2</v>
          </cell>
          <cell r="C3347" t="str">
            <v>WA</v>
          </cell>
        </row>
        <row r="3348">
          <cell r="A3348">
            <v>6710</v>
          </cell>
          <cell r="B3348">
            <v>2</v>
          </cell>
          <cell r="C3348" t="str">
            <v>WA</v>
          </cell>
        </row>
        <row r="3349">
          <cell r="A3349">
            <v>6711</v>
          </cell>
          <cell r="B3349">
            <v>2</v>
          </cell>
          <cell r="C3349" t="str">
            <v>WA</v>
          </cell>
        </row>
        <row r="3350">
          <cell r="A3350">
            <v>6712</v>
          </cell>
          <cell r="B3350">
            <v>2</v>
          </cell>
          <cell r="C3350" t="str">
            <v>WA</v>
          </cell>
        </row>
        <row r="3351">
          <cell r="A3351">
            <v>6713</v>
          </cell>
          <cell r="B3351">
            <v>2</v>
          </cell>
          <cell r="C3351" t="str">
            <v>WA</v>
          </cell>
        </row>
        <row r="3352">
          <cell r="A3352">
            <v>6714</v>
          </cell>
          <cell r="B3352">
            <v>2</v>
          </cell>
          <cell r="C3352" t="str">
            <v>WA</v>
          </cell>
        </row>
        <row r="3353">
          <cell r="A3353">
            <v>6715</v>
          </cell>
          <cell r="B3353">
            <v>2</v>
          </cell>
          <cell r="C3353" t="str">
            <v>WA</v>
          </cell>
        </row>
        <row r="3354">
          <cell r="A3354">
            <v>6716</v>
          </cell>
          <cell r="B3354">
            <v>2</v>
          </cell>
          <cell r="C3354" t="str">
            <v>WA</v>
          </cell>
        </row>
        <row r="3355">
          <cell r="A3355">
            <v>6718</v>
          </cell>
          <cell r="B3355">
            <v>2</v>
          </cell>
          <cell r="C3355" t="str">
            <v>WA</v>
          </cell>
        </row>
        <row r="3356">
          <cell r="A3356">
            <v>6720</v>
          </cell>
          <cell r="B3356">
            <v>2</v>
          </cell>
          <cell r="C3356" t="str">
            <v>WA</v>
          </cell>
        </row>
        <row r="3357">
          <cell r="A3357">
            <v>6721</v>
          </cell>
          <cell r="B3357">
            <v>2</v>
          </cell>
          <cell r="C3357" t="str">
            <v>WA</v>
          </cell>
        </row>
        <row r="3358">
          <cell r="A3358">
            <v>6722</v>
          </cell>
          <cell r="B3358">
            <v>2</v>
          </cell>
          <cell r="C3358" t="str">
            <v>WA</v>
          </cell>
        </row>
        <row r="3359">
          <cell r="A3359">
            <v>6723</v>
          </cell>
          <cell r="B3359">
            <v>2</v>
          </cell>
          <cell r="C3359" t="str">
            <v>WA</v>
          </cell>
        </row>
        <row r="3360">
          <cell r="A3360">
            <v>6725</v>
          </cell>
          <cell r="B3360">
            <v>1</v>
          </cell>
          <cell r="C3360" t="str">
            <v>WA</v>
          </cell>
        </row>
        <row r="3361">
          <cell r="A3361">
            <v>6726</v>
          </cell>
          <cell r="B3361">
            <v>1</v>
          </cell>
          <cell r="C3361" t="str">
            <v>WA</v>
          </cell>
        </row>
        <row r="3362">
          <cell r="A3362">
            <v>6728</v>
          </cell>
          <cell r="B3362">
            <v>1</v>
          </cell>
          <cell r="C3362" t="str">
            <v>WA</v>
          </cell>
        </row>
        <row r="3363">
          <cell r="A3363">
            <v>6731</v>
          </cell>
          <cell r="B3363">
            <v>1</v>
          </cell>
          <cell r="C3363" t="str">
            <v>WA</v>
          </cell>
        </row>
        <row r="3364">
          <cell r="A3364">
            <v>6733</v>
          </cell>
          <cell r="B3364">
            <v>1</v>
          </cell>
          <cell r="C3364" t="str">
            <v>WA</v>
          </cell>
        </row>
        <row r="3365">
          <cell r="A3365">
            <v>6740</v>
          </cell>
          <cell r="B3365">
            <v>1</v>
          </cell>
          <cell r="C3365" t="str">
            <v>WA</v>
          </cell>
        </row>
        <row r="3366">
          <cell r="A3366">
            <v>6743</v>
          </cell>
          <cell r="B3366">
            <v>1</v>
          </cell>
          <cell r="C3366" t="str">
            <v>WA</v>
          </cell>
        </row>
        <row r="3367">
          <cell r="A3367">
            <v>6751</v>
          </cell>
          <cell r="B3367">
            <v>2</v>
          </cell>
          <cell r="C3367" t="str">
            <v>WA</v>
          </cell>
        </row>
        <row r="3368">
          <cell r="A3368">
            <v>6753</v>
          </cell>
          <cell r="B3368">
            <v>2</v>
          </cell>
          <cell r="C3368" t="str">
            <v>WA</v>
          </cell>
        </row>
        <row r="3369">
          <cell r="A3369">
            <v>6754</v>
          </cell>
          <cell r="B3369">
            <v>2</v>
          </cell>
          <cell r="C3369" t="str">
            <v>WA</v>
          </cell>
        </row>
        <row r="3370">
          <cell r="A3370">
            <v>6758</v>
          </cell>
          <cell r="B3370">
            <v>2</v>
          </cell>
          <cell r="C3370" t="str">
            <v>WA</v>
          </cell>
        </row>
        <row r="3371">
          <cell r="A3371">
            <v>6760</v>
          </cell>
          <cell r="B3371">
            <v>2</v>
          </cell>
          <cell r="C3371" t="str">
            <v>WA</v>
          </cell>
        </row>
        <row r="3372">
          <cell r="A3372">
            <v>6761</v>
          </cell>
          <cell r="B3372">
            <v>2</v>
          </cell>
          <cell r="C3372" t="str">
            <v>WA</v>
          </cell>
        </row>
        <row r="3373">
          <cell r="A3373">
            <v>6762</v>
          </cell>
          <cell r="B3373">
            <v>2</v>
          </cell>
          <cell r="C3373" t="str">
            <v>WA</v>
          </cell>
        </row>
        <row r="3374">
          <cell r="A3374">
            <v>6765</v>
          </cell>
          <cell r="B3374">
            <v>1</v>
          </cell>
          <cell r="C3374" t="str">
            <v>WA</v>
          </cell>
        </row>
        <row r="3375">
          <cell r="A3375">
            <v>6770</v>
          </cell>
          <cell r="B3375">
            <v>1</v>
          </cell>
          <cell r="C3375" t="str">
            <v>WA</v>
          </cell>
        </row>
        <row r="3376">
          <cell r="A3376">
            <v>6798</v>
          </cell>
          <cell r="B3376">
            <v>1</v>
          </cell>
          <cell r="C3376" t="str">
            <v>WA</v>
          </cell>
        </row>
        <row r="3377">
          <cell r="A3377">
            <v>6799</v>
          </cell>
          <cell r="B3377">
            <v>1</v>
          </cell>
          <cell r="C3377" t="str">
            <v>WA</v>
          </cell>
        </row>
        <row r="3378">
          <cell r="A3378">
            <v>6803</v>
          </cell>
          <cell r="B3378">
            <v>7</v>
          </cell>
          <cell r="C3378" t="str">
            <v>WA</v>
          </cell>
        </row>
        <row r="3379">
          <cell r="A3379">
            <v>6809</v>
          </cell>
          <cell r="B3379">
            <v>7</v>
          </cell>
          <cell r="C3379" t="str">
            <v>WA</v>
          </cell>
        </row>
        <row r="3380">
          <cell r="A3380">
            <v>6812</v>
          </cell>
          <cell r="B3380">
            <v>7</v>
          </cell>
          <cell r="C3380" t="str">
            <v>WA</v>
          </cell>
        </row>
        <row r="3381">
          <cell r="A3381">
            <v>6817</v>
          </cell>
          <cell r="B3381">
            <v>7</v>
          </cell>
          <cell r="C3381" t="str">
            <v>WA</v>
          </cell>
        </row>
        <row r="3382">
          <cell r="A3382">
            <v>6820</v>
          </cell>
          <cell r="B3382">
            <v>7</v>
          </cell>
          <cell r="C3382" t="str">
            <v>WA</v>
          </cell>
        </row>
        <row r="3383">
          <cell r="A3383">
            <v>6824</v>
          </cell>
          <cell r="B3383">
            <v>7</v>
          </cell>
          <cell r="C3383" t="str">
            <v>WA</v>
          </cell>
        </row>
        <row r="3384">
          <cell r="A3384">
            <v>6825</v>
          </cell>
          <cell r="B3384">
            <v>7</v>
          </cell>
          <cell r="C3384" t="str">
            <v>WA</v>
          </cell>
        </row>
        <row r="3385">
          <cell r="A3385">
            <v>6826</v>
          </cell>
          <cell r="B3385">
            <v>7</v>
          </cell>
          <cell r="C3385" t="str">
            <v>WA</v>
          </cell>
        </row>
        <row r="3386">
          <cell r="A3386">
            <v>6827</v>
          </cell>
          <cell r="B3386">
            <v>7</v>
          </cell>
          <cell r="C3386" t="str">
            <v>WA</v>
          </cell>
        </row>
        <row r="3387">
          <cell r="A3387">
            <v>6828</v>
          </cell>
          <cell r="B3387">
            <v>7</v>
          </cell>
          <cell r="C3387" t="str">
            <v>WA</v>
          </cell>
        </row>
        <row r="3388">
          <cell r="A3388">
            <v>6829</v>
          </cell>
          <cell r="B3388">
            <v>7</v>
          </cell>
          <cell r="C3388" t="str">
            <v>WA</v>
          </cell>
        </row>
        <row r="3389">
          <cell r="A3389">
            <v>6830</v>
          </cell>
          <cell r="B3389">
            <v>7</v>
          </cell>
          <cell r="C3389" t="str">
            <v>WA</v>
          </cell>
        </row>
        <row r="3390">
          <cell r="A3390">
            <v>6831</v>
          </cell>
          <cell r="B3390">
            <v>7</v>
          </cell>
          <cell r="C3390" t="str">
            <v>WA</v>
          </cell>
        </row>
        <row r="3391">
          <cell r="A3391">
            <v>6832</v>
          </cell>
          <cell r="B3391">
            <v>7</v>
          </cell>
          <cell r="C3391" t="str">
            <v>WA</v>
          </cell>
        </row>
        <row r="3392">
          <cell r="A3392">
            <v>6833</v>
          </cell>
          <cell r="B3392">
            <v>7</v>
          </cell>
          <cell r="C3392" t="str">
            <v>WA</v>
          </cell>
        </row>
        <row r="3393">
          <cell r="A3393">
            <v>6834</v>
          </cell>
          <cell r="B3393">
            <v>7</v>
          </cell>
          <cell r="C3393" t="str">
            <v>WA</v>
          </cell>
        </row>
        <row r="3394">
          <cell r="A3394">
            <v>6836</v>
          </cell>
          <cell r="B3394">
            <v>7</v>
          </cell>
          <cell r="C3394" t="str">
            <v>WA</v>
          </cell>
        </row>
        <row r="3395">
          <cell r="A3395">
            <v>6837</v>
          </cell>
          <cell r="B3395">
            <v>7</v>
          </cell>
          <cell r="C3395" t="str">
            <v>WA</v>
          </cell>
        </row>
        <row r="3396">
          <cell r="A3396">
            <v>6838</v>
          </cell>
          <cell r="B3396">
            <v>7</v>
          </cell>
          <cell r="C3396" t="str">
            <v>WA</v>
          </cell>
        </row>
        <row r="3397">
          <cell r="A3397">
            <v>6839</v>
          </cell>
          <cell r="B3397">
            <v>7</v>
          </cell>
          <cell r="C3397" t="str">
            <v>WA</v>
          </cell>
        </row>
        <row r="3398">
          <cell r="A3398">
            <v>6840</v>
          </cell>
          <cell r="B3398">
            <v>7</v>
          </cell>
          <cell r="C3398" t="str">
            <v>WA</v>
          </cell>
        </row>
        <row r="3399">
          <cell r="A3399">
            <v>6841</v>
          </cell>
          <cell r="B3399">
            <v>7</v>
          </cell>
          <cell r="C3399" t="str">
            <v>WA</v>
          </cell>
        </row>
        <row r="3400">
          <cell r="A3400">
            <v>6842</v>
          </cell>
          <cell r="B3400">
            <v>7</v>
          </cell>
          <cell r="C3400" t="str">
            <v>WA</v>
          </cell>
        </row>
        <row r="3401">
          <cell r="A3401">
            <v>6843</v>
          </cell>
          <cell r="B3401">
            <v>7</v>
          </cell>
          <cell r="C3401" t="str">
            <v>WA</v>
          </cell>
        </row>
        <row r="3402">
          <cell r="A3402">
            <v>6844</v>
          </cell>
          <cell r="B3402">
            <v>7</v>
          </cell>
          <cell r="C3402" t="str">
            <v>WA</v>
          </cell>
        </row>
        <row r="3403">
          <cell r="A3403">
            <v>6845</v>
          </cell>
          <cell r="B3403">
            <v>7</v>
          </cell>
          <cell r="C3403" t="str">
            <v>WA</v>
          </cell>
        </row>
        <row r="3404">
          <cell r="A3404">
            <v>6846</v>
          </cell>
          <cell r="B3404">
            <v>7</v>
          </cell>
          <cell r="C3404" t="str">
            <v>WA</v>
          </cell>
        </row>
        <row r="3405">
          <cell r="A3405">
            <v>6847</v>
          </cell>
          <cell r="B3405">
            <v>7</v>
          </cell>
          <cell r="C3405" t="str">
            <v>WA</v>
          </cell>
        </row>
        <row r="3406">
          <cell r="A3406">
            <v>6848</v>
          </cell>
          <cell r="B3406">
            <v>7</v>
          </cell>
          <cell r="C3406" t="str">
            <v>WA</v>
          </cell>
        </row>
        <row r="3407">
          <cell r="A3407">
            <v>6849</v>
          </cell>
          <cell r="B3407">
            <v>7</v>
          </cell>
          <cell r="C3407" t="str">
            <v>WA</v>
          </cell>
        </row>
        <row r="3408">
          <cell r="A3408">
            <v>6850</v>
          </cell>
          <cell r="B3408">
            <v>7</v>
          </cell>
          <cell r="C3408" t="str">
            <v>WA</v>
          </cell>
        </row>
        <row r="3409">
          <cell r="A3409">
            <v>6851</v>
          </cell>
          <cell r="B3409">
            <v>7</v>
          </cell>
          <cell r="C3409" t="str">
            <v>WA</v>
          </cell>
        </row>
        <row r="3410">
          <cell r="A3410">
            <v>6865</v>
          </cell>
          <cell r="B3410">
            <v>7</v>
          </cell>
          <cell r="C3410" t="str">
            <v>WA</v>
          </cell>
        </row>
        <row r="3411">
          <cell r="A3411">
            <v>6872</v>
          </cell>
          <cell r="B3411">
            <v>7</v>
          </cell>
          <cell r="C3411" t="str">
            <v>WA</v>
          </cell>
        </row>
        <row r="3412">
          <cell r="A3412">
            <v>6873</v>
          </cell>
          <cell r="B3412">
            <v>7</v>
          </cell>
          <cell r="C3412" t="str">
            <v>WA</v>
          </cell>
        </row>
        <row r="3413">
          <cell r="A3413">
            <v>6892</v>
          </cell>
          <cell r="B3413">
            <v>7</v>
          </cell>
          <cell r="C3413" t="str">
            <v>WA</v>
          </cell>
        </row>
        <row r="3414">
          <cell r="A3414">
            <v>6893</v>
          </cell>
          <cell r="B3414">
            <v>7</v>
          </cell>
          <cell r="C3414" t="str">
            <v>WA</v>
          </cell>
        </row>
        <row r="3415">
          <cell r="A3415">
            <v>6900</v>
          </cell>
          <cell r="B3415">
            <v>7</v>
          </cell>
          <cell r="C3415" t="str">
            <v>WA</v>
          </cell>
        </row>
        <row r="3416">
          <cell r="A3416">
            <v>6901</v>
          </cell>
          <cell r="B3416">
            <v>7</v>
          </cell>
          <cell r="C3416" t="str">
            <v>WA</v>
          </cell>
        </row>
        <row r="3417">
          <cell r="A3417">
            <v>6902</v>
          </cell>
          <cell r="B3417">
            <v>7</v>
          </cell>
          <cell r="C3417" t="str">
            <v>WA</v>
          </cell>
        </row>
        <row r="3418">
          <cell r="A3418">
            <v>6903</v>
          </cell>
          <cell r="B3418">
            <v>7</v>
          </cell>
          <cell r="C3418" t="str">
            <v>WA</v>
          </cell>
        </row>
        <row r="3419">
          <cell r="A3419">
            <v>6904</v>
          </cell>
          <cell r="B3419">
            <v>7</v>
          </cell>
          <cell r="C3419" t="str">
            <v>WA</v>
          </cell>
        </row>
        <row r="3420">
          <cell r="A3420">
            <v>6905</v>
          </cell>
          <cell r="B3420">
            <v>7</v>
          </cell>
          <cell r="C3420" t="str">
            <v>WA</v>
          </cell>
        </row>
        <row r="3421">
          <cell r="A3421">
            <v>6906</v>
          </cell>
          <cell r="B3421">
            <v>7</v>
          </cell>
          <cell r="C3421" t="str">
            <v>WA</v>
          </cell>
        </row>
        <row r="3422">
          <cell r="A3422">
            <v>6907</v>
          </cell>
          <cell r="B3422">
            <v>7</v>
          </cell>
          <cell r="C3422" t="str">
            <v>WA</v>
          </cell>
        </row>
        <row r="3423">
          <cell r="A3423">
            <v>6909</v>
          </cell>
          <cell r="B3423">
            <v>7</v>
          </cell>
          <cell r="C3423" t="str">
            <v>WA</v>
          </cell>
        </row>
        <row r="3424">
          <cell r="A3424">
            <v>6910</v>
          </cell>
          <cell r="B3424">
            <v>7</v>
          </cell>
          <cell r="C3424" t="str">
            <v>WA</v>
          </cell>
        </row>
        <row r="3425">
          <cell r="A3425">
            <v>6911</v>
          </cell>
          <cell r="B3425">
            <v>7</v>
          </cell>
          <cell r="C3425" t="str">
            <v>WA</v>
          </cell>
        </row>
        <row r="3426">
          <cell r="A3426">
            <v>6912</v>
          </cell>
          <cell r="B3426">
            <v>7</v>
          </cell>
          <cell r="C3426" t="str">
            <v>WA</v>
          </cell>
        </row>
        <row r="3427">
          <cell r="A3427">
            <v>6913</v>
          </cell>
          <cell r="B3427">
            <v>7</v>
          </cell>
          <cell r="C3427" t="str">
            <v>WA</v>
          </cell>
        </row>
        <row r="3428">
          <cell r="A3428">
            <v>6914</v>
          </cell>
          <cell r="B3428">
            <v>7</v>
          </cell>
          <cell r="C3428" t="str">
            <v>WA</v>
          </cell>
        </row>
        <row r="3429">
          <cell r="A3429">
            <v>6915</v>
          </cell>
          <cell r="B3429">
            <v>7</v>
          </cell>
          <cell r="C3429" t="str">
            <v>WA</v>
          </cell>
        </row>
        <row r="3430">
          <cell r="A3430">
            <v>6916</v>
          </cell>
          <cell r="B3430">
            <v>7</v>
          </cell>
          <cell r="C3430" t="str">
            <v>WA</v>
          </cell>
        </row>
        <row r="3431">
          <cell r="A3431">
            <v>6917</v>
          </cell>
          <cell r="B3431">
            <v>7</v>
          </cell>
          <cell r="C3431" t="str">
            <v>WA</v>
          </cell>
        </row>
        <row r="3432">
          <cell r="A3432">
            <v>6918</v>
          </cell>
          <cell r="B3432">
            <v>7</v>
          </cell>
          <cell r="C3432" t="str">
            <v>WA</v>
          </cell>
        </row>
        <row r="3433">
          <cell r="A3433">
            <v>6919</v>
          </cell>
          <cell r="B3433">
            <v>7</v>
          </cell>
          <cell r="C3433" t="str">
            <v>WA</v>
          </cell>
        </row>
        <row r="3434">
          <cell r="A3434">
            <v>6920</v>
          </cell>
          <cell r="B3434">
            <v>7</v>
          </cell>
          <cell r="C3434" t="str">
            <v>WA</v>
          </cell>
        </row>
        <row r="3435">
          <cell r="A3435">
            <v>6921</v>
          </cell>
          <cell r="B3435">
            <v>7</v>
          </cell>
          <cell r="C3435" t="str">
            <v>WA</v>
          </cell>
        </row>
        <row r="3436">
          <cell r="A3436">
            <v>6922</v>
          </cell>
          <cell r="B3436">
            <v>7</v>
          </cell>
          <cell r="C3436" t="str">
            <v>WA</v>
          </cell>
        </row>
        <row r="3437">
          <cell r="A3437">
            <v>6923</v>
          </cell>
          <cell r="B3437">
            <v>7</v>
          </cell>
          <cell r="C3437" t="str">
            <v>WA</v>
          </cell>
        </row>
        <row r="3438">
          <cell r="A3438">
            <v>6924</v>
          </cell>
          <cell r="B3438">
            <v>7</v>
          </cell>
          <cell r="C3438" t="str">
            <v>WA</v>
          </cell>
        </row>
        <row r="3439">
          <cell r="A3439">
            <v>6925</v>
          </cell>
          <cell r="B3439">
            <v>7</v>
          </cell>
          <cell r="C3439" t="str">
            <v>WA</v>
          </cell>
        </row>
        <row r="3440">
          <cell r="A3440">
            <v>6926</v>
          </cell>
          <cell r="B3440">
            <v>7</v>
          </cell>
          <cell r="C3440" t="str">
            <v>WA</v>
          </cell>
        </row>
        <row r="3441">
          <cell r="A3441">
            <v>6927</v>
          </cell>
          <cell r="B3441">
            <v>7</v>
          </cell>
          <cell r="C3441" t="str">
            <v>WA</v>
          </cell>
        </row>
        <row r="3442">
          <cell r="A3442">
            <v>6928</v>
          </cell>
          <cell r="B3442">
            <v>7</v>
          </cell>
          <cell r="C3442" t="str">
            <v>WA</v>
          </cell>
        </row>
        <row r="3443">
          <cell r="A3443">
            <v>6929</v>
          </cell>
          <cell r="B3443">
            <v>7</v>
          </cell>
          <cell r="C3443" t="str">
            <v>WA</v>
          </cell>
        </row>
        <row r="3444">
          <cell r="A3444">
            <v>6931</v>
          </cell>
          <cell r="B3444">
            <v>7</v>
          </cell>
          <cell r="C3444" t="str">
            <v>WA</v>
          </cell>
        </row>
        <row r="3445">
          <cell r="A3445">
            <v>6932</v>
          </cell>
          <cell r="B3445">
            <v>7</v>
          </cell>
          <cell r="C3445" t="str">
            <v>WA</v>
          </cell>
        </row>
        <row r="3446">
          <cell r="A3446">
            <v>6933</v>
          </cell>
          <cell r="B3446">
            <v>7</v>
          </cell>
          <cell r="C3446" t="str">
            <v>WA</v>
          </cell>
        </row>
        <row r="3447">
          <cell r="A3447">
            <v>6934</v>
          </cell>
          <cell r="B3447">
            <v>7</v>
          </cell>
          <cell r="C3447" t="str">
            <v>WA</v>
          </cell>
        </row>
        <row r="3448">
          <cell r="A3448">
            <v>6935</v>
          </cell>
          <cell r="B3448">
            <v>7</v>
          </cell>
          <cell r="C3448" t="str">
            <v>WA</v>
          </cell>
        </row>
        <row r="3449">
          <cell r="A3449">
            <v>6936</v>
          </cell>
          <cell r="B3449">
            <v>7</v>
          </cell>
          <cell r="C3449" t="str">
            <v>WA</v>
          </cell>
        </row>
        <row r="3450">
          <cell r="A3450">
            <v>6937</v>
          </cell>
          <cell r="B3450">
            <v>7</v>
          </cell>
          <cell r="C3450" t="str">
            <v>WA</v>
          </cell>
        </row>
        <row r="3451">
          <cell r="A3451">
            <v>6938</v>
          </cell>
          <cell r="B3451">
            <v>7</v>
          </cell>
          <cell r="C3451" t="str">
            <v>WA</v>
          </cell>
        </row>
        <row r="3452">
          <cell r="A3452">
            <v>6939</v>
          </cell>
          <cell r="B3452">
            <v>7</v>
          </cell>
          <cell r="C3452" t="str">
            <v>WA</v>
          </cell>
        </row>
        <row r="3453">
          <cell r="A3453">
            <v>6940</v>
          </cell>
          <cell r="B3453">
            <v>7</v>
          </cell>
          <cell r="C3453" t="str">
            <v>WA</v>
          </cell>
        </row>
        <row r="3454">
          <cell r="A3454">
            <v>6941</v>
          </cell>
          <cell r="B3454">
            <v>7</v>
          </cell>
          <cell r="C3454" t="str">
            <v>WA</v>
          </cell>
        </row>
        <row r="3455">
          <cell r="A3455">
            <v>6942</v>
          </cell>
          <cell r="B3455">
            <v>7</v>
          </cell>
          <cell r="C3455" t="str">
            <v>WA</v>
          </cell>
        </row>
        <row r="3456">
          <cell r="A3456">
            <v>6943</v>
          </cell>
          <cell r="B3456">
            <v>7</v>
          </cell>
          <cell r="C3456" t="str">
            <v>WA</v>
          </cell>
        </row>
        <row r="3457">
          <cell r="A3457">
            <v>6944</v>
          </cell>
          <cell r="B3457">
            <v>7</v>
          </cell>
          <cell r="C3457" t="str">
            <v>WA</v>
          </cell>
        </row>
        <row r="3458">
          <cell r="A3458">
            <v>6945</v>
          </cell>
          <cell r="B3458">
            <v>7</v>
          </cell>
          <cell r="C3458" t="str">
            <v>WA</v>
          </cell>
        </row>
        <row r="3459">
          <cell r="A3459">
            <v>6946</v>
          </cell>
          <cell r="B3459">
            <v>7</v>
          </cell>
          <cell r="C3459" t="str">
            <v>WA</v>
          </cell>
        </row>
        <row r="3460">
          <cell r="A3460">
            <v>6947</v>
          </cell>
          <cell r="B3460">
            <v>7</v>
          </cell>
          <cell r="C3460" t="str">
            <v>WA</v>
          </cell>
        </row>
        <row r="3461">
          <cell r="A3461">
            <v>6951</v>
          </cell>
          <cell r="B3461">
            <v>7</v>
          </cell>
          <cell r="C3461" t="str">
            <v>WA</v>
          </cell>
        </row>
        <row r="3462">
          <cell r="A3462">
            <v>6952</v>
          </cell>
          <cell r="B3462">
            <v>7</v>
          </cell>
          <cell r="C3462" t="str">
            <v>WA</v>
          </cell>
        </row>
        <row r="3463">
          <cell r="A3463">
            <v>6953</v>
          </cell>
          <cell r="B3463">
            <v>7</v>
          </cell>
          <cell r="C3463" t="str">
            <v>WA</v>
          </cell>
        </row>
        <row r="3464">
          <cell r="A3464">
            <v>6954</v>
          </cell>
          <cell r="B3464">
            <v>7</v>
          </cell>
          <cell r="C3464" t="str">
            <v>WA</v>
          </cell>
        </row>
        <row r="3465">
          <cell r="A3465">
            <v>6955</v>
          </cell>
          <cell r="B3465">
            <v>7</v>
          </cell>
          <cell r="C3465" t="str">
            <v>WA</v>
          </cell>
        </row>
        <row r="3466">
          <cell r="A3466">
            <v>6956</v>
          </cell>
          <cell r="B3466">
            <v>7</v>
          </cell>
          <cell r="C3466" t="str">
            <v>WA</v>
          </cell>
        </row>
        <row r="3467">
          <cell r="A3467">
            <v>6957</v>
          </cell>
          <cell r="B3467">
            <v>7</v>
          </cell>
          <cell r="C3467" t="str">
            <v>WA</v>
          </cell>
        </row>
        <row r="3468">
          <cell r="A3468">
            <v>6958</v>
          </cell>
          <cell r="B3468">
            <v>7</v>
          </cell>
          <cell r="C3468" t="str">
            <v>WA</v>
          </cell>
        </row>
        <row r="3469">
          <cell r="A3469">
            <v>6959</v>
          </cell>
          <cell r="B3469">
            <v>7</v>
          </cell>
          <cell r="C3469" t="str">
            <v>WA</v>
          </cell>
        </row>
        <row r="3470">
          <cell r="A3470">
            <v>6960</v>
          </cell>
          <cell r="B3470">
            <v>7</v>
          </cell>
          <cell r="C3470" t="str">
            <v>WA</v>
          </cell>
        </row>
        <row r="3471">
          <cell r="A3471">
            <v>6961</v>
          </cell>
          <cell r="B3471">
            <v>7</v>
          </cell>
          <cell r="C3471" t="str">
            <v>WA</v>
          </cell>
        </row>
        <row r="3472">
          <cell r="A3472">
            <v>6962</v>
          </cell>
          <cell r="B3472">
            <v>7</v>
          </cell>
          <cell r="C3472" t="str">
            <v>WA</v>
          </cell>
        </row>
        <row r="3473">
          <cell r="A3473">
            <v>6963</v>
          </cell>
          <cell r="B3473">
            <v>7</v>
          </cell>
          <cell r="C3473" t="str">
            <v>WA</v>
          </cell>
        </row>
        <row r="3474">
          <cell r="A3474">
            <v>6964</v>
          </cell>
          <cell r="B3474">
            <v>7</v>
          </cell>
          <cell r="C3474" t="str">
            <v>WA</v>
          </cell>
        </row>
        <row r="3475">
          <cell r="A3475">
            <v>6965</v>
          </cell>
          <cell r="B3475">
            <v>7</v>
          </cell>
          <cell r="C3475" t="str">
            <v>WA</v>
          </cell>
        </row>
        <row r="3476">
          <cell r="A3476">
            <v>6966</v>
          </cell>
          <cell r="B3476">
            <v>7</v>
          </cell>
          <cell r="C3476" t="str">
            <v>WA</v>
          </cell>
        </row>
        <row r="3477">
          <cell r="A3477">
            <v>6967</v>
          </cell>
          <cell r="B3477">
            <v>7</v>
          </cell>
          <cell r="C3477" t="str">
            <v>WA</v>
          </cell>
        </row>
        <row r="3478">
          <cell r="A3478">
            <v>6968</v>
          </cell>
          <cell r="B3478">
            <v>7</v>
          </cell>
          <cell r="C3478" t="str">
            <v>WA</v>
          </cell>
        </row>
        <row r="3479">
          <cell r="A3479">
            <v>6969</v>
          </cell>
          <cell r="B3479">
            <v>7</v>
          </cell>
          <cell r="C3479" t="str">
            <v>WA</v>
          </cell>
        </row>
        <row r="3480">
          <cell r="A3480">
            <v>6970</v>
          </cell>
          <cell r="B3480">
            <v>7</v>
          </cell>
          <cell r="C3480" t="str">
            <v>WA</v>
          </cell>
        </row>
        <row r="3481">
          <cell r="A3481">
            <v>6971</v>
          </cell>
          <cell r="B3481">
            <v>7</v>
          </cell>
          <cell r="C3481" t="str">
            <v>WA</v>
          </cell>
        </row>
        <row r="3482">
          <cell r="A3482">
            <v>6979</v>
          </cell>
          <cell r="B3482">
            <v>7</v>
          </cell>
          <cell r="C3482" t="str">
            <v>WA</v>
          </cell>
        </row>
        <row r="3483">
          <cell r="A3483">
            <v>6980</v>
          </cell>
          <cell r="B3483">
            <v>7</v>
          </cell>
          <cell r="C3483" t="str">
            <v>WA</v>
          </cell>
        </row>
        <row r="3484">
          <cell r="A3484">
            <v>6981</v>
          </cell>
          <cell r="B3484">
            <v>7</v>
          </cell>
          <cell r="C3484" t="str">
            <v>WA</v>
          </cell>
        </row>
        <row r="3485">
          <cell r="A3485">
            <v>6982</v>
          </cell>
          <cell r="B3485">
            <v>7</v>
          </cell>
          <cell r="C3485" t="str">
            <v>WA</v>
          </cell>
        </row>
        <row r="3486">
          <cell r="A3486">
            <v>6983</v>
          </cell>
          <cell r="B3486">
            <v>7</v>
          </cell>
          <cell r="C3486" t="str">
            <v>WA</v>
          </cell>
        </row>
        <row r="3487">
          <cell r="A3487">
            <v>6984</v>
          </cell>
          <cell r="B3487">
            <v>7</v>
          </cell>
          <cell r="C3487" t="str">
            <v>WA</v>
          </cell>
        </row>
        <row r="3488">
          <cell r="A3488">
            <v>6985</v>
          </cell>
          <cell r="B3488">
            <v>7</v>
          </cell>
          <cell r="C3488" t="str">
            <v>WA</v>
          </cell>
        </row>
        <row r="3489">
          <cell r="A3489">
            <v>6986</v>
          </cell>
          <cell r="B3489">
            <v>7</v>
          </cell>
          <cell r="C3489" t="str">
            <v>WA</v>
          </cell>
        </row>
        <row r="3490">
          <cell r="A3490">
            <v>6987</v>
          </cell>
          <cell r="B3490">
            <v>7</v>
          </cell>
          <cell r="C3490" t="str">
            <v>WA</v>
          </cell>
        </row>
        <row r="3491">
          <cell r="A3491">
            <v>6988</v>
          </cell>
          <cell r="B3491">
            <v>7</v>
          </cell>
          <cell r="C3491" t="str">
            <v>WA</v>
          </cell>
        </row>
        <row r="3492">
          <cell r="A3492">
            <v>6989</v>
          </cell>
          <cell r="B3492">
            <v>7</v>
          </cell>
          <cell r="C3492" t="str">
            <v>WA</v>
          </cell>
        </row>
        <row r="3493">
          <cell r="A3493">
            <v>6990</v>
          </cell>
          <cell r="B3493">
            <v>7</v>
          </cell>
          <cell r="C3493" t="str">
            <v>WA</v>
          </cell>
        </row>
        <row r="3494">
          <cell r="A3494">
            <v>6991</v>
          </cell>
          <cell r="B3494">
            <v>7</v>
          </cell>
          <cell r="C3494" t="str">
            <v>WA</v>
          </cell>
        </row>
        <row r="3495">
          <cell r="A3495">
            <v>6992</v>
          </cell>
          <cell r="B3495">
            <v>7</v>
          </cell>
          <cell r="C3495" t="str">
            <v>WA</v>
          </cell>
        </row>
        <row r="3496">
          <cell r="A3496">
            <v>6997</v>
          </cell>
          <cell r="B3496">
            <v>7</v>
          </cell>
          <cell r="C3496" t="str">
            <v>WA</v>
          </cell>
        </row>
        <row r="3497">
          <cell r="A3497">
            <v>7000</v>
          </cell>
          <cell r="B3497">
            <v>26</v>
          </cell>
          <cell r="C3497" t="str">
            <v>TAS</v>
          </cell>
        </row>
        <row r="3498">
          <cell r="A3498">
            <v>7001</v>
          </cell>
          <cell r="B3498">
            <v>26</v>
          </cell>
          <cell r="C3498" t="str">
            <v>TAS</v>
          </cell>
        </row>
        <row r="3499">
          <cell r="A3499">
            <v>7002</v>
          </cell>
          <cell r="B3499">
            <v>26</v>
          </cell>
          <cell r="C3499" t="str">
            <v>TAS</v>
          </cell>
        </row>
        <row r="3500">
          <cell r="A3500">
            <v>7004</v>
          </cell>
          <cell r="B3500">
            <v>26</v>
          </cell>
          <cell r="C3500" t="str">
            <v>TAS</v>
          </cell>
        </row>
        <row r="3501">
          <cell r="A3501">
            <v>7005</v>
          </cell>
          <cell r="B3501">
            <v>26</v>
          </cell>
          <cell r="C3501" t="str">
            <v>TAS</v>
          </cell>
        </row>
        <row r="3502">
          <cell r="A3502">
            <v>7006</v>
          </cell>
          <cell r="B3502">
            <v>26</v>
          </cell>
          <cell r="C3502" t="str">
            <v>TAS</v>
          </cell>
        </row>
        <row r="3503">
          <cell r="A3503">
            <v>7007</v>
          </cell>
          <cell r="B3503">
            <v>26</v>
          </cell>
          <cell r="C3503" t="str">
            <v>TAS</v>
          </cell>
        </row>
        <row r="3504">
          <cell r="A3504">
            <v>7008</v>
          </cell>
          <cell r="B3504">
            <v>26</v>
          </cell>
          <cell r="C3504" t="str">
            <v>TAS</v>
          </cell>
        </row>
        <row r="3505">
          <cell r="A3505">
            <v>7009</v>
          </cell>
          <cell r="B3505">
            <v>26</v>
          </cell>
          <cell r="C3505" t="str">
            <v>TAS</v>
          </cell>
        </row>
        <row r="3506">
          <cell r="A3506">
            <v>7010</v>
          </cell>
          <cell r="B3506">
            <v>26</v>
          </cell>
          <cell r="C3506" t="str">
            <v>TAS</v>
          </cell>
        </row>
        <row r="3507">
          <cell r="A3507">
            <v>7011</v>
          </cell>
          <cell r="B3507">
            <v>26</v>
          </cell>
          <cell r="C3507" t="str">
            <v>TAS</v>
          </cell>
        </row>
        <row r="3508">
          <cell r="A3508">
            <v>7012</v>
          </cell>
          <cell r="B3508">
            <v>26</v>
          </cell>
          <cell r="C3508" t="str">
            <v>TAS</v>
          </cell>
        </row>
        <row r="3509">
          <cell r="A3509">
            <v>7015</v>
          </cell>
          <cell r="B3509">
            <v>26</v>
          </cell>
          <cell r="C3509" t="str">
            <v>TAS</v>
          </cell>
        </row>
        <row r="3510">
          <cell r="A3510">
            <v>7016</v>
          </cell>
          <cell r="B3510">
            <v>26</v>
          </cell>
          <cell r="C3510" t="str">
            <v>TAS</v>
          </cell>
        </row>
        <row r="3511">
          <cell r="A3511">
            <v>7017</v>
          </cell>
          <cell r="B3511">
            <v>26</v>
          </cell>
          <cell r="C3511" t="str">
            <v>TAS</v>
          </cell>
        </row>
        <row r="3512">
          <cell r="A3512">
            <v>7018</v>
          </cell>
          <cell r="B3512">
            <v>26</v>
          </cell>
          <cell r="C3512" t="str">
            <v>TAS</v>
          </cell>
        </row>
        <row r="3513">
          <cell r="A3513">
            <v>7019</v>
          </cell>
          <cell r="B3513">
            <v>26</v>
          </cell>
          <cell r="C3513" t="str">
            <v>TAS</v>
          </cell>
        </row>
        <row r="3514">
          <cell r="A3514">
            <v>7020</v>
          </cell>
          <cell r="B3514">
            <v>26</v>
          </cell>
          <cell r="C3514" t="str">
            <v>TAS</v>
          </cell>
        </row>
        <row r="3515">
          <cell r="A3515">
            <v>7021</v>
          </cell>
          <cell r="B3515">
            <v>26</v>
          </cell>
          <cell r="C3515" t="str">
            <v>TAS</v>
          </cell>
        </row>
        <row r="3516">
          <cell r="A3516">
            <v>7022</v>
          </cell>
          <cell r="B3516">
            <v>26</v>
          </cell>
          <cell r="C3516" t="str">
            <v>TAS</v>
          </cell>
        </row>
        <row r="3517">
          <cell r="A3517">
            <v>7023</v>
          </cell>
          <cell r="B3517">
            <v>26</v>
          </cell>
          <cell r="C3517" t="str">
            <v>TAS</v>
          </cell>
        </row>
        <row r="3518">
          <cell r="A3518">
            <v>7024</v>
          </cell>
          <cell r="B3518">
            <v>26</v>
          </cell>
          <cell r="C3518" t="str">
            <v>TAS</v>
          </cell>
        </row>
        <row r="3519">
          <cell r="A3519">
            <v>7025</v>
          </cell>
          <cell r="B3519">
            <v>26</v>
          </cell>
          <cell r="C3519" t="str">
            <v>TAS</v>
          </cell>
        </row>
        <row r="3520">
          <cell r="A3520">
            <v>7026</v>
          </cell>
          <cell r="B3520">
            <v>26</v>
          </cell>
          <cell r="C3520" t="str">
            <v>TAS</v>
          </cell>
        </row>
        <row r="3521">
          <cell r="A3521">
            <v>7027</v>
          </cell>
          <cell r="B3521">
            <v>26</v>
          </cell>
          <cell r="C3521" t="str">
            <v>TAS</v>
          </cell>
        </row>
        <row r="3522">
          <cell r="A3522">
            <v>7030</v>
          </cell>
          <cell r="B3522">
            <v>26</v>
          </cell>
          <cell r="C3522" t="str">
            <v>TAS</v>
          </cell>
        </row>
        <row r="3523">
          <cell r="A3523">
            <v>7050</v>
          </cell>
          <cell r="B3523">
            <v>26</v>
          </cell>
          <cell r="C3523" t="str">
            <v>TAS</v>
          </cell>
        </row>
        <row r="3524">
          <cell r="A3524">
            <v>7051</v>
          </cell>
          <cell r="B3524">
            <v>26</v>
          </cell>
          <cell r="C3524" t="str">
            <v>TAS</v>
          </cell>
        </row>
        <row r="3525">
          <cell r="A3525">
            <v>7052</v>
          </cell>
          <cell r="B3525">
            <v>26</v>
          </cell>
          <cell r="C3525" t="str">
            <v>TAS</v>
          </cell>
        </row>
        <row r="3526">
          <cell r="A3526">
            <v>7053</v>
          </cell>
          <cell r="B3526">
            <v>26</v>
          </cell>
          <cell r="C3526" t="str">
            <v>TAS</v>
          </cell>
        </row>
        <row r="3527">
          <cell r="A3527">
            <v>7054</v>
          </cell>
          <cell r="B3527">
            <v>26</v>
          </cell>
          <cell r="C3527" t="str">
            <v>TAS</v>
          </cell>
        </row>
        <row r="3528">
          <cell r="A3528">
            <v>7055</v>
          </cell>
          <cell r="B3528">
            <v>26</v>
          </cell>
          <cell r="C3528" t="str">
            <v>TAS</v>
          </cell>
        </row>
        <row r="3529">
          <cell r="A3529">
            <v>7109</v>
          </cell>
          <cell r="B3529">
            <v>26</v>
          </cell>
          <cell r="C3529" t="str">
            <v>TAS</v>
          </cell>
        </row>
        <row r="3530">
          <cell r="A3530">
            <v>7112</v>
          </cell>
          <cell r="B3530">
            <v>26</v>
          </cell>
          <cell r="C3530" t="str">
            <v>TAS</v>
          </cell>
        </row>
        <row r="3531">
          <cell r="A3531">
            <v>7113</v>
          </cell>
          <cell r="B3531">
            <v>26</v>
          </cell>
          <cell r="C3531" t="str">
            <v>TAS</v>
          </cell>
        </row>
        <row r="3532">
          <cell r="A3532">
            <v>7116</v>
          </cell>
          <cell r="B3532">
            <v>26</v>
          </cell>
          <cell r="C3532" t="str">
            <v>TAS</v>
          </cell>
        </row>
        <row r="3533">
          <cell r="A3533">
            <v>7117</v>
          </cell>
          <cell r="B3533">
            <v>26</v>
          </cell>
          <cell r="C3533" t="str">
            <v>TAS</v>
          </cell>
        </row>
        <row r="3534">
          <cell r="A3534">
            <v>7119</v>
          </cell>
          <cell r="B3534">
            <v>25</v>
          </cell>
          <cell r="C3534" t="str">
            <v>TAS</v>
          </cell>
        </row>
        <row r="3535">
          <cell r="A3535">
            <v>7120</v>
          </cell>
          <cell r="B3535">
            <v>25</v>
          </cell>
          <cell r="C3535" t="str">
            <v>TAS</v>
          </cell>
        </row>
        <row r="3536">
          <cell r="A3536">
            <v>7139</v>
          </cell>
          <cell r="B3536">
            <v>23</v>
          </cell>
          <cell r="C3536" t="str">
            <v>TAS</v>
          </cell>
        </row>
        <row r="3537">
          <cell r="A3537">
            <v>7140</v>
          </cell>
          <cell r="B3537">
            <v>26</v>
          </cell>
          <cell r="C3537" t="str">
            <v>TAS</v>
          </cell>
        </row>
        <row r="3538">
          <cell r="A3538">
            <v>7150</v>
          </cell>
          <cell r="B3538">
            <v>26</v>
          </cell>
          <cell r="C3538" t="str">
            <v>TAS</v>
          </cell>
        </row>
        <row r="3539">
          <cell r="A3539">
            <v>7151</v>
          </cell>
          <cell r="B3539">
            <v>26</v>
          </cell>
          <cell r="C3539" t="str">
            <v>TAS</v>
          </cell>
        </row>
        <row r="3540">
          <cell r="A3540">
            <v>7155</v>
          </cell>
          <cell r="B3540">
            <v>26</v>
          </cell>
          <cell r="C3540" t="str">
            <v>TAS</v>
          </cell>
        </row>
        <row r="3541">
          <cell r="A3541">
            <v>7162</v>
          </cell>
          <cell r="B3541">
            <v>26</v>
          </cell>
          <cell r="C3541" t="str">
            <v>TAS</v>
          </cell>
        </row>
        <row r="3542">
          <cell r="A3542">
            <v>7163</v>
          </cell>
          <cell r="B3542">
            <v>26</v>
          </cell>
          <cell r="C3542" t="str">
            <v>TAS</v>
          </cell>
        </row>
        <row r="3543">
          <cell r="A3543">
            <v>7170</v>
          </cell>
          <cell r="B3543">
            <v>26</v>
          </cell>
          <cell r="C3543" t="str">
            <v>TAS</v>
          </cell>
        </row>
        <row r="3544">
          <cell r="A3544">
            <v>7171</v>
          </cell>
          <cell r="B3544">
            <v>26</v>
          </cell>
          <cell r="C3544" t="str">
            <v>TAS</v>
          </cell>
        </row>
        <row r="3545">
          <cell r="A3545">
            <v>7172</v>
          </cell>
          <cell r="B3545">
            <v>26</v>
          </cell>
          <cell r="C3545" t="str">
            <v>TAS</v>
          </cell>
        </row>
        <row r="3546">
          <cell r="A3546">
            <v>7173</v>
          </cell>
          <cell r="B3546">
            <v>26</v>
          </cell>
          <cell r="C3546" t="str">
            <v>TAS</v>
          </cell>
        </row>
        <row r="3547">
          <cell r="A3547">
            <v>7174</v>
          </cell>
          <cell r="B3547">
            <v>26</v>
          </cell>
          <cell r="C3547" t="str">
            <v>TAS</v>
          </cell>
        </row>
        <row r="3548">
          <cell r="A3548">
            <v>7175</v>
          </cell>
          <cell r="B3548">
            <v>26</v>
          </cell>
          <cell r="C3548" t="str">
            <v>TAS</v>
          </cell>
        </row>
        <row r="3549">
          <cell r="A3549">
            <v>7176</v>
          </cell>
          <cell r="B3549">
            <v>26</v>
          </cell>
          <cell r="C3549" t="str">
            <v>TAS</v>
          </cell>
        </row>
        <row r="3550">
          <cell r="A3550">
            <v>7177</v>
          </cell>
          <cell r="B3550">
            <v>26</v>
          </cell>
          <cell r="C3550" t="str">
            <v>TAS</v>
          </cell>
        </row>
        <row r="3551">
          <cell r="A3551">
            <v>7178</v>
          </cell>
          <cell r="B3551">
            <v>26</v>
          </cell>
          <cell r="C3551" t="str">
            <v>TAS</v>
          </cell>
        </row>
        <row r="3552">
          <cell r="A3552">
            <v>7179</v>
          </cell>
          <cell r="B3552">
            <v>26</v>
          </cell>
          <cell r="C3552" t="str">
            <v>TAS</v>
          </cell>
        </row>
        <row r="3553">
          <cell r="A3553">
            <v>7180</v>
          </cell>
          <cell r="B3553">
            <v>26</v>
          </cell>
          <cell r="C3553" t="str">
            <v>TAS</v>
          </cell>
        </row>
        <row r="3554">
          <cell r="A3554">
            <v>7182</v>
          </cell>
          <cell r="B3554">
            <v>26</v>
          </cell>
          <cell r="C3554" t="str">
            <v>TAS</v>
          </cell>
        </row>
        <row r="3555">
          <cell r="A3555">
            <v>7183</v>
          </cell>
          <cell r="B3555">
            <v>26</v>
          </cell>
          <cell r="C3555" t="str">
            <v>TAS</v>
          </cell>
        </row>
        <row r="3556">
          <cell r="A3556">
            <v>7184</v>
          </cell>
          <cell r="B3556">
            <v>26</v>
          </cell>
          <cell r="C3556" t="str">
            <v>TAS</v>
          </cell>
        </row>
        <row r="3557">
          <cell r="A3557">
            <v>7185</v>
          </cell>
          <cell r="B3557">
            <v>26</v>
          </cell>
          <cell r="C3557" t="str">
            <v>TAS</v>
          </cell>
        </row>
        <row r="3558">
          <cell r="A3558">
            <v>7186</v>
          </cell>
          <cell r="B3558">
            <v>26</v>
          </cell>
          <cell r="C3558" t="str">
            <v>TAS</v>
          </cell>
        </row>
        <row r="3559">
          <cell r="A3559">
            <v>7187</v>
          </cell>
          <cell r="B3559">
            <v>26</v>
          </cell>
          <cell r="C3559" t="str">
            <v>TAS</v>
          </cell>
        </row>
        <row r="3560">
          <cell r="A3560">
            <v>7190</v>
          </cell>
          <cell r="B3560">
            <v>28</v>
          </cell>
          <cell r="C3560" t="str">
            <v>TAS</v>
          </cell>
        </row>
        <row r="3561">
          <cell r="A3561">
            <v>7209</v>
          </cell>
          <cell r="B3561">
            <v>25</v>
          </cell>
          <cell r="C3561" t="str">
            <v>TAS</v>
          </cell>
        </row>
        <row r="3562">
          <cell r="A3562">
            <v>7210</v>
          </cell>
          <cell r="B3562">
            <v>25</v>
          </cell>
          <cell r="C3562" t="str">
            <v>TAS</v>
          </cell>
        </row>
        <row r="3563">
          <cell r="A3563">
            <v>7211</v>
          </cell>
          <cell r="B3563">
            <v>25</v>
          </cell>
          <cell r="C3563" t="str">
            <v>TAS</v>
          </cell>
        </row>
        <row r="3564">
          <cell r="A3564">
            <v>7212</v>
          </cell>
          <cell r="B3564">
            <v>25</v>
          </cell>
          <cell r="C3564" t="str">
            <v>TAS</v>
          </cell>
        </row>
        <row r="3565">
          <cell r="A3565">
            <v>7213</v>
          </cell>
          <cell r="B3565">
            <v>28</v>
          </cell>
          <cell r="C3565" t="str">
            <v>TAS</v>
          </cell>
        </row>
        <row r="3566">
          <cell r="A3566">
            <v>7214</v>
          </cell>
          <cell r="B3566">
            <v>28</v>
          </cell>
          <cell r="C3566" t="str">
            <v>TAS</v>
          </cell>
        </row>
        <row r="3567">
          <cell r="A3567">
            <v>7215</v>
          </cell>
          <cell r="B3567">
            <v>28</v>
          </cell>
          <cell r="C3567" t="str">
            <v>TAS</v>
          </cell>
        </row>
        <row r="3568">
          <cell r="A3568">
            <v>7216</v>
          </cell>
          <cell r="B3568">
            <v>27</v>
          </cell>
          <cell r="C3568" t="str">
            <v>TAS</v>
          </cell>
        </row>
        <row r="3569">
          <cell r="A3569">
            <v>7248</v>
          </cell>
          <cell r="B3569">
            <v>25</v>
          </cell>
          <cell r="C3569" t="str">
            <v>TAS</v>
          </cell>
        </row>
        <row r="3570">
          <cell r="A3570">
            <v>7249</v>
          </cell>
          <cell r="B3570">
            <v>25</v>
          </cell>
          <cell r="C3570" t="str">
            <v>TAS</v>
          </cell>
        </row>
        <row r="3571">
          <cell r="A3571">
            <v>7250</v>
          </cell>
          <cell r="B3571">
            <v>25</v>
          </cell>
          <cell r="C3571" t="str">
            <v>TAS</v>
          </cell>
        </row>
        <row r="3572">
          <cell r="A3572">
            <v>7252</v>
          </cell>
          <cell r="B3572">
            <v>25</v>
          </cell>
          <cell r="C3572" t="str">
            <v>TAS</v>
          </cell>
        </row>
        <row r="3573">
          <cell r="A3573">
            <v>7253</v>
          </cell>
          <cell r="B3573">
            <v>25</v>
          </cell>
          <cell r="C3573" t="str">
            <v>TAS</v>
          </cell>
        </row>
        <row r="3574">
          <cell r="A3574">
            <v>7254</v>
          </cell>
          <cell r="B3574">
            <v>25</v>
          </cell>
          <cell r="C3574" t="str">
            <v>TAS</v>
          </cell>
        </row>
        <row r="3575">
          <cell r="A3575">
            <v>7255</v>
          </cell>
          <cell r="B3575">
            <v>27</v>
          </cell>
          <cell r="C3575" t="str">
            <v>TAS</v>
          </cell>
        </row>
        <row r="3576">
          <cell r="A3576">
            <v>7256</v>
          </cell>
          <cell r="B3576">
            <v>22</v>
          </cell>
          <cell r="C3576" t="str">
            <v>TAS</v>
          </cell>
        </row>
        <row r="3577">
          <cell r="A3577">
            <v>7257</v>
          </cell>
          <cell r="B3577">
            <v>27</v>
          </cell>
          <cell r="C3577" t="str">
            <v>TAS</v>
          </cell>
        </row>
        <row r="3578">
          <cell r="A3578">
            <v>7258</v>
          </cell>
          <cell r="B3578">
            <v>25</v>
          </cell>
          <cell r="C3578" t="str">
            <v>TAS</v>
          </cell>
        </row>
        <row r="3579">
          <cell r="A3579">
            <v>7259</v>
          </cell>
          <cell r="B3579">
            <v>25</v>
          </cell>
          <cell r="C3579" t="str">
            <v>TAS</v>
          </cell>
        </row>
        <row r="3580">
          <cell r="A3580">
            <v>7260</v>
          </cell>
          <cell r="B3580">
            <v>27</v>
          </cell>
          <cell r="C3580" t="str">
            <v>TAS</v>
          </cell>
        </row>
        <row r="3581">
          <cell r="A3581">
            <v>7261</v>
          </cell>
          <cell r="B3581">
            <v>27</v>
          </cell>
          <cell r="C3581" t="str">
            <v>TAS</v>
          </cell>
        </row>
        <row r="3582">
          <cell r="A3582">
            <v>7262</v>
          </cell>
          <cell r="B3582">
            <v>27</v>
          </cell>
          <cell r="C3582" t="str">
            <v>TAS</v>
          </cell>
        </row>
        <row r="3583">
          <cell r="A3583">
            <v>7263</v>
          </cell>
          <cell r="B3583">
            <v>27</v>
          </cell>
          <cell r="C3583" t="str">
            <v>TAS</v>
          </cell>
        </row>
        <row r="3584">
          <cell r="A3584">
            <v>7264</v>
          </cell>
          <cell r="B3584">
            <v>27</v>
          </cell>
          <cell r="C3584" t="str">
            <v>TAS</v>
          </cell>
        </row>
        <row r="3585">
          <cell r="A3585">
            <v>7265</v>
          </cell>
          <cell r="B3585">
            <v>27</v>
          </cell>
          <cell r="C3585" t="str">
            <v>TAS</v>
          </cell>
        </row>
        <row r="3586">
          <cell r="A3586">
            <v>7267</v>
          </cell>
          <cell r="B3586">
            <v>25</v>
          </cell>
          <cell r="C3586" t="str">
            <v>TAS</v>
          </cell>
        </row>
        <row r="3587">
          <cell r="A3587">
            <v>7268</v>
          </cell>
          <cell r="B3587">
            <v>25</v>
          </cell>
          <cell r="C3587" t="str">
            <v>TAS</v>
          </cell>
        </row>
        <row r="3588">
          <cell r="A3588">
            <v>7270</v>
          </cell>
          <cell r="B3588">
            <v>25</v>
          </cell>
          <cell r="C3588" t="str">
            <v>TAS</v>
          </cell>
        </row>
        <row r="3589">
          <cell r="A3589">
            <v>7275</v>
          </cell>
          <cell r="B3589">
            <v>25</v>
          </cell>
          <cell r="C3589" t="str">
            <v>TAS</v>
          </cell>
        </row>
        <row r="3590">
          <cell r="A3590">
            <v>7276</v>
          </cell>
          <cell r="B3590">
            <v>25</v>
          </cell>
          <cell r="C3590" t="str">
            <v>TAS</v>
          </cell>
        </row>
        <row r="3591">
          <cell r="A3591">
            <v>7277</v>
          </cell>
          <cell r="B3591">
            <v>25</v>
          </cell>
          <cell r="C3591" t="str">
            <v>TAS</v>
          </cell>
        </row>
        <row r="3592">
          <cell r="A3592">
            <v>7290</v>
          </cell>
          <cell r="B3592">
            <v>25</v>
          </cell>
          <cell r="C3592" t="str">
            <v>TAS</v>
          </cell>
        </row>
        <row r="3593">
          <cell r="A3593">
            <v>7291</v>
          </cell>
          <cell r="B3593">
            <v>25</v>
          </cell>
          <cell r="C3593" t="str">
            <v>TAS</v>
          </cell>
        </row>
        <row r="3594">
          <cell r="A3594">
            <v>7292</v>
          </cell>
          <cell r="B3594">
            <v>25</v>
          </cell>
          <cell r="C3594" t="str">
            <v>TAS</v>
          </cell>
        </row>
        <row r="3595">
          <cell r="A3595">
            <v>7300</v>
          </cell>
          <cell r="B3595">
            <v>25</v>
          </cell>
          <cell r="C3595" t="str">
            <v>TAS</v>
          </cell>
        </row>
        <row r="3596">
          <cell r="A3596">
            <v>7301</v>
          </cell>
          <cell r="B3596">
            <v>25</v>
          </cell>
          <cell r="C3596" t="str">
            <v>TAS</v>
          </cell>
        </row>
        <row r="3597">
          <cell r="A3597">
            <v>7302</v>
          </cell>
          <cell r="B3597">
            <v>25</v>
          </cell>
          <cell r="C3597" t="str">
            <v>TAS</v>
          </cell>
        </row>
        <row r="3598">
          <cell r="A3598">
            <v>7303</v>
          </cell>
          <cell r="B3598">
            <v>25</v>
          </cell>
          <cell r="C3598" t="str">
            <v>TAS</v>
          </cell>
        </row>
        <row r="3599">
          <cell r="A3599">
            <v>7304</v>
          </cell>
          <cell r="B3599">
            <v>25</v>
          </cell>
          <cell r="C3599" t="str">
            <v>TAS</v>
          </cell>
        </row>
        <row r="3600">
          <cell r="A3600">
            <v>7305</v>
          </cell>
          <cell r="B3600">
            <v>22</v>
          </cell>
          <cell r="C3600" t="str">
            <v>TAS</v>
          </cell>
        </row>
        <row r="3601">
          <cell r="A3601">
            <v>7306</v>
          </cell>
          <cell r="B3601">
            <v>22</v>
          </cell>
          <cell r="C3601" t="str">
            <v>TAS</v>
          </cell>
        </row>
        <row r="3602">
          <cell r="A3602">
            <v>7307</v>
          </cell>
          <cell r="B3602">
            <v>22</v>
          </cell>
          <cell r="C3602" t="str">
            <v>TAS</v>
          </cell>
        </row>
        <row r="3603">
          <cell r="A3603">
            <v>7310</v>
          </cell>
          <cell r="B3603">
            <v>22</v>
          </cell>
          <cell r="C3603" t="str">
            <v>TAS</v>
          </cell>
        </row>
        <row r="3604">
          <cell r="A3604">
            <v>7315</v>
          </cell>
          <cell r="B3604">
            <v>22</v>
          </cell>
          <cell r="C3604" t="str">
            <v>TAS</v>
          </cell>
        </row>
        <row r="3605">
          <cell r="A3605">
            <v>7316</v>
          </cell>
          <cell r="B3605">
            <v>22</v>
          </cell>
          <cell r="C3605" t="str">
            <v>TAS</v>
          </cell>
        </row>
        <row r="3606">
          <cell r="A3606">
            <v>7320</v>
          </cell>
          <cell r="B3606">
            <v>22</v>
          </cell>
          <cell r="C3606" t="str">
            <v>TAS</v>
          </cell>
        </row>
        <row r="3607">
          <cell r="A3607">
            <v>7321</v>
          </cell>
          <cell r="B3607">
            <v>23</v>
          </cell>
          <cell r="C3607" t="str">
            <v>TAS</v>
          </cell>
        </row>
        <row r="3608">
          <cell r="A3608">
            <v>7322</v>
          </cell>
          <cell r="B3608">
            <v>22</v>
          </cell>
          <cell r="C3608" t="str">
            <v>TAS</v>
          </cell>
        </row>
        <row r="3609">
          <cell r="A3609">
            <v>7325</v>
          </cell>
          <cell r="B3609">
            <v>22</v>
          </cell>
          <cell r="C3609" t="str">
            <v>TAS</v>
          </cell>
        </row>
        <row r="3610">
          <cell r="A3610">
            <v>7330</v>
          </cell>
          <cell r="B3610">
            <v>22</v>
          </cell>
          <cell r="C3610" t="str">
            <v>TAS</v>
          </cell>
        </row>
        <row r="3611">
          <cell r="A3611">
            <v>7331</v>
          </cell>
          <cell r="B3611">
            <v>22</v>
          </cell>
          <cell r="C3611" t="str">
            <v>TAS</v>
          </cell>
        </row>
        <row r="3612">
          <cell r="A3612">
            <v>7466</v>
          </cell>
          <cell r="B3612">
            <v>23</v>
          </cell>
          <cell r="C3612" t="str">
            <v>TAS</v>
          </cell>
        </row>
        <row r="3613">
          <cell r="A3613">
            <v>7467</v>
          </cell>
          <cell r="B3613">
            <v>23</v>
          </cell>
          <cell r="C3613" t="str">
            <v>TAS</v>
          </cell>
        </row>
        <row r="3614">
          <cell r="A3614">
            <v>7468</v>
          </cell>
          <cell r="B3614">
            <v>23</v>
          </cell>
          <cell r="C3614" t="str">
            <v>TAS</v>
          </cell>
        </row>
        <row r="3615">
          <cell r="A3615">
            <v>7469</v>
          </cell>
          <cell r="B3615">
            <v>23</v>
          </cell>
          <cell r="C3615" t="str">
            <v>TAS</v>
          </cell>
        </row>
        <row r="3616">
          <cell r="A3616">
            <v>7470</v>
          </cell>
          <cell r="B3616">
            <v>23</v>
          </cell>
          <cell r="C3616" t="str">
            <v>TAS</v>
          </cell>
        </row>
        <row r="3617">
          <cell r="A3617">
            <v>7800</v>
          </cell>
          <cell r="B3617">
            <v>25</v>
          </cell>
          <cell r="C3617" t="str">
            <v>TAS</v>
          </cell>
        </row>
        <row r="3618">
          <cell r="A3618">
            <v>7802</v>
          </cell>
          <cell r="B3618">
            <v>26</v>
          </cell>
          <cell r="C3618" t="str">
            <v>TAS</v>
          </cell>
        </row>
        <row r="3619">
          <cell r="A3619">
            <v>7803</v>
          </cell>
          <cell r="B3619">
            <v>26</v>
          </cell>
          <cell r="C3619" t="str">
            <v>TAS</v>
          </cell>
        </row>
        <row r="3620">
          <cell r="A3620">
            <v>7804</v>
          </cell>
          <cell r="B3620">
            <v>26</v>
          </cell>
          <cell r="C3620" t="str">
            <v>TAS</v>
          </cell>
        </row>
        <row r="3621">
          <cell r="A3621">
            <v>7805</v>
          </cell>
          <cell r="B3621">
            <v>26</v>
          </cell>
          <cell r="C3621" t="str">
            <v>TAS</v>
          </cell>
        </row>
        <row r="3622">
          <cell r="A3622">
            <v>7806</v>
          </cell>
          <cell r="B3622">
            <v>26</v>
          </cell>
          <cell r="C3622" t="str">
            <v>TAS</v>
          </cell>
        </row>
        <row r="3623">
          <cell r="A3623">
            <v>7807</v>
          </cell>
          <cell r="B3623">
            <v>26</v>
          </cell>
          <cell r="C3623" t="str">
            <v>TAS</v>
          </cell>
        </row>
        <row r="3624">
          <cell r="A3624">
            <v>7808</v>
          </cell>
          <cell r="B3624">
            <v>26</v>
          </cell>
          <cell r="C3624" t="str">
            <v>TAS</v>
          </cell>
        </row>
        <row r="3625">
          <cell r="A3625">
            <v>7809</v>
          </cell>
          <cell r="B3625">
            <v>26</v>
          </cell>
          <cell r="C3625" t="str">
            <v>TAS</v>
          </cell>
        </row>
        <row r="3626">
          <cell r="A3626">
            <v>7810</v>
          </cell>
          <cell r="B3626">
            <v>26</v>
          </cell>
          <cell r="C3626" t="str">
            <v>TAS</v>
          </cell>
        </row>
        <row r="3627">
          <cell r="A3627">
            <v>7811</v>
          </cell>
          <cell r="B3627">
            <v>26</v>
          </cell>
          <cell r="C3627" t="str">
            <v>TAS</v>
          </cell>
        </row>
        <row r="3628">
          <cell r="A3628">
            <v>7812</v>
          </cell>
          <cell r="B3628">
            <v>26</v>
          </cell>
          <cell r="C3628" t="str">
            <v>TAS</v>
          </cell>
        </row>
        <row r="3629">
          <cell r="A3629">
            <v>7813</v>
          </cell>
          <cell r="B3629">
            <v>26</v>
          </cell>
          <cell r="C3629" t="str">
            <v>TAS</v>
          </cell>
        </row>
        <row r="3630">
          <cell r="A3630">
            <v>7814</v>
          </cell>
          <cell r="B3630">
            <v>26</v>
          </cell>
          <cell r="C3630" t="str">
            <v>TAS</v>
          </cell>
        </row>
        <row r="3631">
          <cell r="A3631">
            <v>7823</v>
          </cell>
          <cell r="B3631">
            <v>26</v>
          </cell>
          <cell r="C3631" t="str">
            <v>TAS</v>
          </cell>
        </row>
        <row r="3632">
          <cell r="A3632">
            <v>7824</v>
          </cell>
          <cell r="B3632">
            <v>26</v>
          </cell>
          <cell r="C3632" t="str">
            <v>TAS</v>
          </cell>
        </row>
        <row r="3633">
          <cell r="A3633">
            <v>7827</v>
          </cell>
          <cell r="B3633">
            <v>26</v>
          </cell>
          <cell r="C3633" t="str">
            <v>TAS</v>
          </cell>
        </row>
        <row r="3634">
          <cell r="A3634">
            <v>7828</v>
          </cell>
          <cell r="B3634">
            <v>26</v>
          </cell>
          <cell r="C3634" t="str">
            <v>TAS</v>
          </cell>
        </row>
        <row r="3635">
          <cell r="A3635">
            <v>7829</v>
          </cell>
          <cell r="B3635">
            <v>26</v>
          </cell>
          <cell r="C3635" t="str">
            <v>TAS</v>
          </cell>
        </row>
        <row r="3636">
          <cell r="A3636">
            <v>7845</v>
          </cell>
          <cell r="B3636">
            <v>26</v>
          </cell>
          <cell r="C3636" t="str">
            <v>TAS</v>
          </cell>
        </row>
        <row r="3637">
          <cell r="A3637">
            <v>7850</v>
          </cell>
          <cell r="B3637">
            <v>26</v>
          </cell>
          <cell r="C3637" t="str">
            <v>TAS</v>
          </cell>
        </row>
        <row r="3638">
          <cell r="A3638">
            <v>7892</v>
          </cell>
          <cell r="B3638">
            <v>26</v>
          </cell>
          <cell r="C3638" t="str">
            <v>TAS</v>
          </cell>
        </row>
        <row r="3639">
          <cell r="A3639">
            <v>7900</v>
          </cell>
          <cell r="B3639">
            <v>25</v>
          </cell>
          <cell r="C3639" t="str">
            <v>TAS</v>
          </cell>
        </row>
        <row r="3640">
          <cell r="A3640">
            <v>7901</v>
          </cell>
          <cell r="B3640">
            <v>25</v>
          </cell>
          <cell r="C3640" t="str">
            <v>TAS</v>
          </cell>
        </row>
        <row r="3641">
          <cell r="A3641">
            <v>7902</v>
          </cell>
          <cell r="B3641">
            <v>25</v>
          </cell>
          <cell r="C3641" t="str">
            <v>TAS</v>
          </cell>
        </row>
        <row r="3642">
          <cell r="A3642">
            <v>7903</v>
          </cell>
          <cell r="B3642">
            <v>25</v>
          </cell>
          <cell r="C3642" t="str">
            <v>TAS</v>
          </cell>
        </row>
        <row r="3643">
          <cell r="A3643">
            <v>7904</v>
          </cell>
          <cell r="B3643">
            <v>25</v>
          </cell>
          <cell r="C3643" t="str">
            <v>TAS</v>
          </cell>
        </row>
        <row r="3644">
          <cell r="A3644">
            <v>7905</v>
          </cell>
          <cell r="B3644">
            <v>25</v>
          </cell>
          <cell r="C3644" t="str">
            <v>TAS</v>
          </cell>
        </row>
        <row r="3645">
          <cell r="A3645">
            <v>7906</v>
          </cell>
          <cell r="B3645">
            <v>25</v>
          </cell>
          <cell r="C3645" t="str">
            <v>TAS</v>
          </cell>
        </row>
        <row r="3646">
          <cell r="A3646">
            <v>7907</v>
          </cell>
          <cell r="B3646">
            <v>25</v>
          </cell>
          <cell r="C3646" t="str">
            <v>TAS</v>
          </cell>
        </row>
        <row r="3647">
          <cell r="A3647">
            <v>7908</v>
          </cell>
          <cell r="B3647">
            <v>25</v>
          </cell>
          <cell r="C3647" t="str">
            <v>TAS</v>
          </cell>
        </row>
        <row r="3648">
          <cell r="A3648">
            <v>7916</v>
          </cell>
          <cell r="B3648">
            <v>22</v>
          </cell>
          <cell r="C3648" t="str">
            <v>TAS</v>
          </cell>
        </row>
        <row r="3649">
          <cell r="A3649">
            <v>7917</v>
          </cell>
          <cell r="B3649">
            <v>25</v>
          </cell>
          <cell r="C3649" t="str">
            <v>TAS</v>
          </cell>
        </row>
        <row r="3650">
          <cell r="A3650">
            <v>7918</v>
          </cell>
          <cell r="B3650">
            <v>25</v>
          </cell>
          <cell r="C3650" t="str">
            <v>TAS</v>
          </cell>
        </row>
        <row r="3651">
          <cell r="A3651">
            <v>7919</v>
          </cell>
          <cell r="B3651">
            <v>22</v>
          </cell>
          <cell r="C3651" t="str">
            <v>TAS</v>
          </cell>
        </row>
        <row r="3652">
          <cell r="A3652">
            <v>7920</v>
          </cell>
          <cell r="B3652">
            <v>25</v>
          </cell>
          <cell r="C3652" t="str">
            <v>TAS</v>
          </cell>
        </row>
        <row r="3653">
          <cell r="A3653">
            <v>7921</v>
          </cell>
          <cell r="B3653">
            <v>25</v>
          </cell>
          <cell r="C3653" t="str">
            <v>TAS</v>
          </cell>
        </row>
        <row r="3654">
          <cell r="A3654">
            <v>7922</v>
          </cell>
          <cell r="B3654">
            <v>22</v>
          </cell>
          <cell r="C3654" t="str">
            <v>TAS</v>
          </cell>
        </row>
        <row r="3655">
          <cell r="A3655">
            <v>7923</v>
          </cell>
          <cell r="B3655">
            <v>25</v>
          </cell>
          <cell r="C3655" t="str">
            <v>TAS</v>
          </cell>
        </row>
        <row r="3656">
          <cell r="A3656">
            <v>8001</v>
          </cell>
          <cell r="B3656">
            <v>18</v>
          </cell>
          <cell r="C3656" t="str">
            <v>VIC</v>
          </cell>
        </row>
        <row r="3657">
          <cell r="A3657">
            <v>8002</v>
          </cell>
          <cell r="B3657">
            <v>18</v>
          </cell>
          <cell r="C3657" t="str">
            <v>VIC</v>
          </cell>
        </row>
        <row r="3658">
          <cell r="A3658">
            <v>8003</v>
          </cell>
          <cell r="B3658">
            <v>18</v>
          </cell>
          <cell r="C3658" t="str">
            <v>VIC</v>
          </cell>
        </row>
        <row r="3659">
          <cell r="A3659">
            <v>8004</v>
          </cell>
          <cell r="B3659">
            <v>18</v>
          </cell>
          <cell r="C3659" t="str">
            <v>VIC</v>
          </cell>
        </row>
        <row r="3660">
          <cell r="A3660">
            <v>8005</v>
          </cell>
          <cell r="B3660">
            <v>18</v>
          </cell>
          <cell r="C3660" t="str">
            <v>VIC</v>
          </cell>
        </row>
        <row r="3661">
          <cell r="A3661">
            <v>8006</v>
          </cell>
          <cell r="B3661">
            <v>18</v>
          </cell>
          <cell r="C3661" t="str">
            <v>VIC</v>
          </cell>
        </row>
        <row r="3662">
          <cell r="A3662">
            <v>8007</v>
          </cell>
          <cell r="B3662">
            <v>18</v>
          </cell>
          <cell r="C3662" t="str">
            <v>VIC</v>
          </cell>
        </row>
        <row r="3663">
          <cell r="A3663">
            <v>8008</v>
          </cell>
          <cell r="B3663">
            <v>18</v>
          </cell>
          <cell r="C3663" t="str">
            <v>VIC</v>
          </cell>
        </row>
        <row r="3664">
          <cell r="A3664">
            <v>8009</v>
          </cell>
          <cell r="B3664">
            <v>18</v>
          </cell>
          <cell r="C3664" t="str">
            <v>VIC</v>
          </cell>
        </row>
        <row r="3665">
          <cell r="A3665">
            <v>8010</v>
          </cell>
          <cell r="B3665">
            <v>18</v>
          </cell>
          <cell r="C3665" t="str">
            <v>VIC</v>
          </cell>
        </row>
        <row r="3666">
          <cell r="A3666">
            <v>8045</v>
          </cell>
          <cell r="B3666">
            <v>18</v>
          </cell>
          <cell r="C3666" t="str">
            <v>VIC</v>
          </cell>
        </row>
        <row r="3667">
          <cell r="A3667">
            <v>8051</v>
          </cell>
          <cell r="B3667">
            <v>18</v>
          </cell>
          <cell r="C3667" t="str">
            <v>VIC</v>
          </cell>
        </row>
        <row r="3668">
          <cell r="A3668">
            <v>8060</v>
          </cell>
          <cell r="B3668">
            <v>18</v>
          </cell>
          <cell r="C3668" t="str">
            <v>VIC</v>
          </cell>
        </row>
        <row r="3669">
          <cell r="A3669">
            <v>8061</v>
          </cell>
          <cell r="B3669">
            <v>18</v>
          </cell>
          <cell r="C3669" t="str">
            <v>VIC</v>
          </cell>
        </row>
        <row r="3670">
          <cell r="A3670">
            <v>8066</v>
          </cell>
          <cell r="B3670">
            <v>18</v>
          </cell>
          <cell r="C3670" t="str">
            <v>VIC</v>
          </cell>
        </row>
        <row r="3671">
          <cell r="A3671">
            <v>8069</v>
          </cell>
          <cell r="B3671">
            <v>18</v>
          </cell>
          <cell r="C3671" t="str">
            <v>VIC</v>
          </cell>
        </row>
        <row r="3672">
          <cell r="A3672">
            <v>8070</v>
          </cell>
          <cell r="B3672">
            <v>18</v>
          </cell>
          <cell r="C3672" t="str">
            <v>VIC</v>
          </cell>
        </row>
        <row r="3673">
          <cell r="A3673">
            <v>8071</v>
          </cell>
          <cell r="B3673">
            <v>18</v>
          </cell>
          <cell r="C3673" t="str">
            <v>VIC</v>
          </cell>
        </row>
        <row r="3674">
          <cell r="A3674">
            <v>8100</v>
          </cell>
          <cell r="B3674">
            <v>18</v>
          </cell>
          <cell r="C3674" t="str">
            <v>VIC</v>
          </cell>
        </row>
        <row r="3675">
          <cell r="A3675">
            <v>8101</v>
          </cell>
          <cell r="B3675">
            <v>18</v>
          </cell>
          <cell r="C3675" t="str">
            <v>VIC</v>
          </cell>
        </row>
        <row r="3676">
          <cell r="A3676">
            <v>8102</v>
          </cell>
          <cell r="B3676">
            <v>18</v>
          </cell>
          <cell r="C3676" t="str">
            <v>VIC</v>
          </cell>
        </row>
        <row r="3677">
          <cell r="A3677">
            <v>8103</v>
          </cell>
          <cell r="B3677">
            <v>18</v>
          </cell>
          <cell r="C3677" t="str">
            <v>VIC</v>
          </cell>
        </row>
        <row r="3678">
          <cell r="A3678">
            <v>8107</v>
          </cell>
          <cell r="B3678">
            <v>18</v>
          </cell>
          <cell r="C3678" t="str">
            <v>VIC</v>
          </cell>
        </row>
        <row r="3679">
          <cell r="A3679">
            <v>8108</v>
          </cell>
          <cell r="B3679">
            <v>18</v>
          </cell>
          <cell r="C3679" t="str">
            <v>VIC</v>
          </cell>
        </row>
        <row r="3680">
          <cell r="A3680">
            <v>8111</v>
          </cell>
          <cell r="B3680">
            <v>18</v>
          </cell>
          <cell r="C3680" t="str">
            <v>VIC</v>
          </cell>
        </row>
        <row r="3681">
          <cell r="A3681">
            <v>8120</v>
          </cell>
          <cell r="B3681">
            <v>18</v>
          </cell>
          <cell r="C3681" t="str">
            <v>VIC</v>
          </cell>
        </row>
        <row r="3682">
          <cell r="A3682">
            <v>8205</v>
          </cell>
          <cell r="B3682">
            <v>18</v>
          </cell>
          <cell r="C3682" t="str">
            <v>VIC</v>
          </cell>
        </row>
        <row r="3683">
          <cell r="A3683">
            <v>8383</v>
          </cell>
          <cell r="B3683">
            <v>18</v>
          </cell>
          <cell r="C3683" t="str">
            <v>VIC</v>
          </cell>
        </row>
        <row r="3684">
          <cell r="A3684">
            <v>8386</v>
          </cell>
          <cell r="B3684">
            <v>18</v>
          </cell>
          <cell r="C3684" t="str">
            <v>VIC</v>
          </cell>
        </row>
        <row r="3685">
          <cell r="A3685">
            <v>8388</v>
          </cell>
          <cell r="B3685">
            <v>18</v>
          </cell>
          <cell r="C3685" t="str">
            <v>VIC</v>
          </cell>
        </row>
        <row r="3686">
          <cell r="A3686">
            <v>8390</v>
          </cell>
          <cell r="B3686">
            <v>18</v>
          </cell>
          <cell r="C3686" t="str">
            <v>VIC</v>
          </cell>
        </row>
        <row r="3687">
          <cell r="A3687">
            <v>8393</v>
          </cell>
          <cell r="B3687">
            <v>18</v>
          </cell>
          <cell r="C3687" t="str">
            <v>VIC</v>
          </cell>
        </row>
        <row r="3688">
          <cell r="A3688">
            <v>8394</v>
          </cell>
          <cell r="B3688">
            <v>18</v>
          </cell>
          <cell r="C3688" t="str">
            <v>VIC</v>
          </cell>
        </row>
        <row r="3689">
          <cell r="A3689">
            <v>8396</v>
          </cell>
          <cell r="B3689">
            <v>18</v>
          </cell>
          <cell r="C3689" t="str">
            <v>VIC</v>
          </cell>
        </row>
        <row r="3690">
          <cell r="A3690">
            <v>8399</v>
          </cell>
          <cell r="B3690">
            <v>18</v>
          </cell>
          <cell r="C3690" t="str">
            <v>VIC</v>
          </cell>
        </row>
        <row r="3691">
          <cell r="A3691">
            <v>8500</v>
          </cell>
          <cell r="B3691">
            <v>18</v>
          </cell>
          <cell r="C3691" t="str">
            <v>VIC</v>
          </cell>
        </row>
        <row r="3692">
          <cell r="A3692">
            <v>8507</v>
          </cell>
          <cell r="B3692">
            <v>18</v>
          </cell>
          <cell r="C3692" t="str">
            <v>VIC</v>
          </cell>
        </row>
        <row r="3693">
          <cell r="A3693">
            <v>8538</v>
          </cell>
          <cell r="B3693">
            <v>18</v>
          </cell>
          <cell r="C3693" t="str">
            <v>VIC</v>
          </cell>
        </row>
        <row r="3694">
          <cell r="A3694">
            <v>8557</v>
          </cell>
          <cell r="B3694">
            <v>18</v>
          </cell>
          <cell r="C3694" t="str">
            <v>VIC</v>
          </cell>
        </row>
        <row r="3695">
          <cell r="A3695">
            <v>8576</v>
          </cell>
          <cell r="B3695">
            <v>18</v>
          </cell>
          <cell r="C3695" t="str">
            <v>VIC</v>
          </cell>
        </row>
        <row r="3696">
          <cell r="A3696">
            <v>8622</v>
          </cell>
          <cell r="B3696">
            <v>18</v>
          </cell>
          <cell r="C3696" t="str">
            <v>VIC</v>
          </cell>
        </row>
        <row r="3697">
          <cell r="A3697">
            <v>8626</v>
          </cell>
          <cell r="B3697">
            <v>18</v>
          </cell>
          <cell r="C3697" t="str">
            <v>VIC</v>
          </cell>
        </row>
        <row r="3698">
          <cell r="A3698">
            <v>8627</v>
          </cell>
          <cell r="B3698">
            <v>18</v>
          </cell>
          <cell r="C3698" t="str">
            <v>VIC</v>
          </cell>
        </row>
        <row r="3699">
          <cell r="A3699">
            <v>8659</v>
          </cell>
          <cell r="B3699">
            <v>18</v>
          </cell>
          <cell r="C3699" t="str">
            <v>VIC</v>
          </cell>
        </row>
        <row r="3700">
          <cell r="A3700">
            <v>8785</v>
          </cell>
          <cell r="B3700">
            <v>18</v>
          </cell>
          <cell r="C3700" t="str">
            <v>VIC</v>
          </cell>
        </row>
        <row r="3701">
          <cell r="A3701">
            <v>8865</v>
          </cell>
          <cell r="B3701">
            <v>18</v>
          </cell>
          <cell r="C3701" t="str">
            <v>VIC</v>
          </cell>
        </row>
        <row r="3702">
          <cell r="A3702">
            <v>8873</v>
          </cell>
          <cell r="B3702">
            <v>18</v>
          </cell>
          <cell r="C3702" t="str">
            <v>VIC</v>
          </cell>
        </row>
        <row r="3703">
          <cell r="A3703">
            <v>9000</v>
          </cell>
          <cell r="B3703">
            <v>51</v>
          </cell>
          <cell r="C3703" t="str">
            <v>QLD</v>
          </cell>
        </row>
        <row r="3704">
          <cell r="A3704">
            <v>9001</v>
          </cell>
          <cell r="B3704">
            <v>51</v>
          </cell>
          <cell r="C3704" t="str">
            <v>QLD</v>
          </cell>
        </row>
        <row r="3705">
          <cell r="A3705">
            <v>9002</v>
          </cell>
          <cell r="B3705">
            <v>51</v>
          </cell>
          <cell r="C3705" t="str">
            <v>QLD</v>
          </cell>
        </row>
        <row r="3706">
          <cell r="A3706">
            <v>9003</v>
          </cell>
          <cell r="B3706">
            <v>51</v>
          </cell>
          <cell r="C3706" t="str">
            <v>QLD</v>
          </cell>
        </row>
        <row r="3707">
          <cell r="A3707">
            <v>9005</v>
          </cell>
          <cell r="B3707">
            <v>51</v>
          </cell>
          <cell r="C3707" t="str">
            <v>QLD</v>
          </cell>
        </row>
        <row r="3708">
          <cell r="A3708">
            <v>9007</v>
          </cell>
          <cell r="B3708">
            <v>51</v>
          </cell>
          <cell r="C3708" t="str">
            <v>QLD</v>
          </cell>
        </row>
        <row r="3709">
          <cell r="A3709">
            <v>9008</v>
          </cell>
          <cell r="B3709">
            <v>51</v>
          </cell>
          <cell r="C3709" t="str">
            <v>QLD</v>
          </cell>
        </row>
        <row r="3710">
          <cell r="A3710">
            <v>9009</v>
          </cell>
          <cell r="B3710">
            <v>51</v>
          </cell>
          <cell r="C3710" t="str">
            <v>QLD</v>
          </cell>
        </row>
        <row r="3711">
          <cell r="A3711">
            <v>9010</v>
          </cell>
          <cell r="B3711">
            <v>51</v>
          </cell>
          <cell r="C3711" t="str">
            <v>QLD</v>
          </cell>
        </row>
        <row r="3712">
          <cell r="A3712">
            <v>9013</v>
          </cell>
          <cell r="B3712">
            <v>51</v>
          </cell>
          <cell r="C3712" t="str">
            <v>QLD</v>
          </cell>
        </row>
        <row r="3713">
          <cell r="A3713">
            <v>9015</v>
          </cell>
          <cell r="B3713">
            <v>51</v>
          </cell>
          <cell r="C3713" t="str">
            <v>QLD</v>
          </cell>
        </row>
        <row r="3714">
          <cell r="A3714">
            <v>9016</v>
          </cell>
          <cell r="B3714">
            <v>51</v>
          </cell>
          <cell r="C3714" t="str">
            <v>QLD</v>
          </cell>
        </row>
        <row r="3715">
          <cell r="A3715">
            <v>9017</v>
          </cell>
          <cell r="B3715">
            <v>51</v>
          </cell>
          <cell r="C3715" t="str">
            <v>QLD</v>
          </cell>
        </row>
        <row r="3716">
          <cell r="A3716">
            <v>9018</v>
          </cell>
          <cell r="B3716">
            <v>51</v>
          </cell>
          <cell r="C3716" t="str">
            <v>QLD</v>
          </cell>
        </row>
        <row r="3717">
          <cell r="A3717">
            <v>9019</v>
          </cell>
          <cell r="B3717">
            <v>51</v>
          </cell>
          <cell r="C3717" t="str">
            <v>QLD</v>
          </cell>
        </row>
        <row r="3718">
          <cell r="A3718">
            <v>9020</v>
          </cell>
          <cell r="B3718">
            <v>51</v>
          </cell>
          <cell r="C3718" t="str">
            <v>QLD</v>
          </cell>
        </row>
        <row r="3719">
          <cell r="A3719">
            <v>9021</v>
          </cell>
          <cell r="B3719">
            <v>51</v>
          </cell>
          <cell r="C3719" t="str">
            <v>QLD</v>
          </cell>
        </row>
        <row r="3720">
          <cell r="A3720">
            <v>9022</v>
          </cell>
          <cell r="B3720">
            <v>51</v>
          </cell>
          <cell r="C3720" t="str">
            <v>QLD</v>
          </cell>
        </row>
        <row r="3721">
          <cell r="A3721">
            <v>9023</v>
          </cell>
          <cell r="B3721">
            <v>51</v>
          </cell>
          <cell r="C3721" t="str">
            <v>QLD</v>
          </cell>
        </row>
        <row r="3722">
          <cell r="A3722">
            <v>9464</v>
          </cell>
          <cell r="B3722">
            <v>51</v>
          </cell>
          <cell r="C3722" t="str">
            <v>QLD</v>
          </cell>
        </row>
        <row r="3723">
          <cell r="A3723">
            <v>9466</v>
          </cell>
          <cell r="B3723">
            <v>51</v>
          </cell>
          <cell r="C3723" t="str">
            <v>QLD</v>
          </cell>
        </row>
        <row r="3724">
          <cell r="A3724">
            <v>9726</v>
          </cell>
          <cell r="B3724">
            <v>51</v>
          </cell>
          <cell r="C3724" t="str">
            <v>QLD</v>
          </cell>
        </row>
        <row r="3725">
          <cell r="A3725">
            <v>9727</v>
          </cell>
          <cell r="B3725">
            <v>51</v>
          </cell>
          <cell r="C3725" t="str">
            <v>QLD</v>
          </cell>
        </row>
        <row r="3726">
          <cell r="A3726">
            <v>9728</v>
          </cell>
          <cell r="B3726">
            <v>51</v>
          </cell>
          <cell r="C3726" t="str">
            <v>QLD</v>
          </cell>
        </row>
        <row r="3727">
          <cell r="A3727">
            <v>9729</v>
          </cell>
          <cell r="B3727">
            <v>51</v>
          </cell>
          <cell r="C3727" t="str">
            <v>QLD</v>
          </cell>
        </row>
      </sheetData>
      <sheetData sheetId="6">
        <row r="1">
          <cell r="A1" t="str">
            <v>Climate_id</v>
          </cell>
          <cell r="B1" t="str">
            <v>Name</v>
          </cell>
          <cell r="C1" t="str">
            <v>State_id</v>
          </cell>
          <cell r="D1" t="str">
            <v>Hdd</v>
          </cell>
          <cell r="E1" t="str">
            <v>Cdd</v>
          </cell>
        </row>
        <row r="2">
          <cell r="A2">
            <v>1</v>
          </cell>
          <cell r="B2" t="str">
            <v>Kimberley</v>
          </cell>
          <cell r="C2">
            <v>1</v>
          </cell>
          <cell r="D2">
            <v>6</v>
          </cell>
          <cell r="E2">
            <v>2016</v>
          </cell>
        </row>
        <row r="3">
          <cell r="A3">
            <v>2</v>
          </cell>
          <cell r="B3" t="str">
            <v>Pilbara</v>
          </cell>
          <cell r="C3">
            <v>1</v>
          </cell>
          <cell r="D3">
            <v>27</v>
          </cell>
          <cell r="E3">
            <v>1782</v>
          </cell>
        </row>
        <row r="4">
          <cell r="A4">
            <v>3</v>
          </cell>
          <cell r="B4" t="str">
            <v>Gascoyne</v>
          </cell>
          <cell r="C4">
            <v>1</v>
          </cell>
          <cell r="D4">
            <v>159</v>
          </cell>
          <cell r="E4">
            <v>1001</v>
          </cell>
        </row>
        <row r="5">
          <cell r="A5">
            <v>4</v>
          </cell>
          <cell r="B5" t="str">
            <v>Interior</v>
          </cell>
          <cell r="C5">
            <v>1</v>
          </cell>
          <cell r="D5">
            <v>312</v>
          </cell>
          <cell r="E5">
            <v>770</v>
          </cell>
        </row>
        <row r="6">
          <cell r="A6">
            <v>5</v>
          </cell>
          <cell r="B6" t="str">
            <v>Central West</v>
          </cell>
          <cell r="C6">
            <v>1</v>
          </cell>
          <cell r="D6">
            <v>446</v>
          </cell>
          <cell r="E6">
            <v>553</v>
          </cell>
        </row>
        <row r="7">
          <cell r="A7">
            <v>6</v>
          </cell>
          <cell r="B7" t="str">
            <v>Central Wheat Belt</v>
          </cell>
          <cell r="C7">
            <v>1</v>
          </cell>
          <cell r="D7">
            <v>939</v>
          </cell>
          <cell r="E7">
            <v>327</v>
          </cell>
        </row>
        <row r="8">
          <cell r="A8">
            <v>7</v>
          </cell>
          <cell r="B8" t="str">
            <v>Lower West</v>
          </cell>
          <cell r="C8">
            <v>1</v>
          </cell>
          <cell r="D8">
            <v>680</v>
          </cell>
          <cell r="E8">
            <v>340</v>
          </cell>
        </row>
        <row r="9">
          <cell r="A9">
            <v>8</v>
          </cell>
          <cell r="B9" t="str">
            <v>Great Southern</v>
          </cell>
          <cell r="C9">
            <v>1</v>
          </cell>
          <cell r="D9">
            <v>1249</v>
          </cell>
          <cell r="E9">
            <v>185</v>
          </cell>
        </row>
        <row r="10">
          <cell r="A10">
            <v>9</v>
          </cell>
          <cell r="B10" t="str">
            <v>South West</v>
          </cell>
          <cell r="C10">
            <v>1</v>
          </cell>
          <cell r="D10">
            <v>1048</v>
          </cell>
          <cell r="E10">
            <v>274</v>
          </cell>
        </row>
        <row r="11">
          <cell r="A11">
            <v>10</v>
          </cell>
          <cell r="B11" t="str">
            <v>Southern Coastal</v>
          </cell>
          <cell r="C11">
            <v>1</v>
          </cell>
          <cell r="D11">
            <v>1112</v>
          </cell>
          <cell r="E11">
            <v>132</v>
          </cell>
        </row>
        <row r="12">
          <cell r="A12">
            <v>11</v>
          </cell>
          <cell r="B12" t="str">
            <v>Goldfields</v>
          </cell>
          <cell r="C12">
            <v>1</v>
          </cell>
          <cell r="D12">
            <v>899</v>
          </cell>
          <cell r="E12">
            <v>243</v>
          </cell>
        </row>
        <row r="13">
          <cell r="A13">
            <v>12</v>
          </cell>
          <cell r="B13" t="str">
            <v>Eucla</v>
          </cell>
          <cell r="C13">
            <v>1</v>
          </cell>
          <cell r="D13">
            <v>768</v>
          </cell>
          <cell r="E13">
            <v>360</v>
          </cell>
        </row>
        <row r="14">
          <cell r="A14">
            <v>13</v>
          </cell>
          <cell r="B14" t="str">
            <v>Mallee</v>
          </cell>
          <cell r="C14">
            <v>2</v>
          </cell>
          <cell r="D14">
            <v>1160</v>
          </cell>
          <cell r="E14">
            <v>201</v>
          </cell>
        </row>
        <row r="15">
          <cell r="A15">
            <v>14</v>
          </cell>
          <cell r="B15" t="str">
            <v>Wimmera</v>
          </cell>
          <cell r="C15">
            <v>2</v>
          </cell>
          <cell r="D15">
            <v>1610</v>
          </cell>
          <cell r="E15">
            <v>120</v>
          </cell>
        </row>
        <row r="16">
          <cell r="A16">
            <v>15</v>
          </cell>
          <cell r="B16" t="str">
            <v>Western District</v>
          </cell>
          <cell r="C16">
            <v>2</v>
          </cell>
          <cell r="D16">
            <v>2049</v>
          </cell>
          <cell r="E16">
            <v>104</v>
          </cell>
        </row>
        <row r="17">
          <cell r="A17">
            <v>16</v>
          </cell>
          <cell r="B17" t="str">
            <v>Northern Country</v>
          </cell>
          <cell r="C17">
            <v>2</v>
          </cell>
          <cell r="D17">
            <v>1595</v>
          </cell>
          <cell r="E17">
            <v>248</v>
          </cell>
        </row>
        <row r="18">
          <cell r="A18">
            <v>17</v>
          </cell>
          <cell r="B18" t="str">
            <v>North Central</v>
          </cell>
          <cell r="C18">
            <v>2</v>
          </cell>
          <cell r="D18">
            <v>1846</v>
          </cell>
          <cell r="E18">
            <v>145</v>
          </cell>
        </row>
        <row r="19">
          <cell r="A19">
            <v>18</v>
          </cell>
          <cell r="B19" t="str">
            <v>Central</v>
          </cell>
          <cell r="C19">
            <v>2</v>
          </cell>
          <cell r="D19">
            <v>1590</v>
          </cell>
          <cell r="E19">
            <v>100</v>
          </cell>
        </row>
        <row r="20">
          <cell r="A20">
            <v>19</v>
          </cell>
          <cell r="B20" t="str">
            <v>Northeast</v>
          </cell>
          <cell r="C20">
            <v>2</v>
          </cell>
          <cell r="D20">
            <v>2031</v>
          </cell>
          <cell r="E20">
            <v>194</v>
          </cell>
        </row>
        <row r="21">
          <cell r="A21">
            <v>20</v>
          </cell>
          <cell r="B21" t="str">
            <v>West and South Gippsland</v>
          </cell>
          <cell r="C21">
            <v>2</v>
          </cell>
          <cell r="D21">
            <v>2021</v>
          </cell>
          <cell r="E21">
            <v>136</v>
          </cell>
        </row>
        <row r="22">
          <cell r="A22">
            <v>21</v>
          </cell>
          <cell r="B22" t="str">
            <v>East Gippsland</v>
          </cell>
          <cell r="C22">
            <v>2</v>
          </cell>
          <cell r="D22">
            <v>1569</v>
          </cell>
          <cell r="E22">
            <v>180</v>
          </cell>
        </row>
        <row r="23">
          <cell r="A23">
            <v>22</v>
          </cell>
          <cell r="B23" t="str">
            <v>Northwest Coast and King Island</v>
          </cell>
          <cell r="C23">
            <v>3</v>
          </cell>
          <cell r="D23">
            <v>1997</v>
          </cell>
          <cell r="E23">
            <v>52</v>
          </cell>
        </row>
        <row r="24">
          <cell r="A24">
            <v>23</v>
          </cell>
          <cell r="B24" t="str">
            <v>West &amp; South Coast &amp; Highlands</v>
          </cell>
          <cell r="C24">
            <v>3</v>
          </cell>
          <cell r="D24">
            <v>2516</v>
          </cell>
          <cell r="E24">
            <v>48</v>
          </cell>
        </row>
        <row r="25">
          <cell r="A25">
            <v>24</v>
          </cell>
          <cell r="B25" t="str">
            <v>Central Plateau and Upper Derwent Valley</v>
          </cell>
          <cell r="C25">
            <v>3</v>
          </cell>
          <cell r="D25">
            <v>3056</v>
          </cell>
          <cell r="E25">
            <v>34</v>
          </cell>
        </row>
        <row r="26">
          <cell r="A26">
            <v>25</v>
          </cell>
          <cell r="B26" t="str">
            <v>Central North and Midlands</v>
          </cell>
          <cell r="C26">
            <v>3</v>
          </cell>
          <cell r="D26">
            <v>2421</v>
          </cell>
          <cell r="E26">
            <v>25</v>
          </cell>
        </row>
        <row r="27">
          <cell r="A27">
            <v>26</v>
          </cell>
          <cell r="B27" t="str">
            <v>South East, Huon &amp; Channel and Lower Derwent Valley</v>
          </cell>
          <cell r="C27">
            <v>3</v>
          </cell>
          <cell r="D27">
            <v>2049</v>
          </cell>
          <cell r="E27">
            <v>29</v>
          </cell>
        </row>
        <row r="28">
          <cell r="A28">
            <v>27</v>
          </cell>
          <cell r="B28" t="str">
            <v>North East and Flinders Island</v>
          </cell>
          <cell r="C28">
            <v>3</v>
          </cell>
          <cell r="D28">
            <v>1903</v>
          </cell>
          <cell r="E28">
            <v>137</v>
          </cell>
        </row>
        <row r="29">
          <cell r="A29">
            <v>28</v>
          </cell>
          <cell r="B29" t="str">
            <v>East Coast</v>
          </cell>
          <cell r="C29">
            <v>3</v>
          </cell>
          <cell r="D29">
            <v>1869</v>
          </cell>
          <cell r="E29">
            <v>80</v>
          </cell>
        </row>
        <row r="30">
          <cell r="A30">
            <v>29</v>
          </cell>
          <cell r="B30" t="str">
            <v>Western Agricultural</v>
          </cell>
          <cell r="C30">
            <v>4</v>
          </cell>
          <cell r="D30">
            <v>963</v>
          </cell>
          <cell r="E30">
            <v>229</v>
          </cell>
        </row>
        <row r="31">
          <cell r="A31">
            <v>30</v>
          </cell>
          <cell r="B31" t="str">
            <v>Northwest Pastoral</v>
          </cell>
          <cell r="C31">
            <v>4</v>
          </cell>
          <cell r="D31">
            <v>615</v>
          </cell>
          <cell r="E31">
            <v>286</v>
          </cell>
        </row>
        <row r="32">
          <cell r="A32">
            <v>31</v>
          </cell>
          <cell r="B32" t="str">
            <v>Northeast Pastoral</v>
          </cell>
          <cell r="C32">
            <v>4</v>
          </cell>
          <cell r="D32">
            <v>746</v>
          </cell>
          <cell r="E32">
            <v>340</v>
          </cell>
        </row>
        <row r="33">
          <cell r="A33">
            <v>32</v>
          </cell>
          <cell r="B33" t="str">
            <v>Northern Agricultural</v>
          </cell>
          <cell r="C33">
            <v>4</v>
          </cell>
          <cell r="D33">
            <v>954</v>
          </cell>
          <cell r="E33">
            <v>354</v>
          </cell>
        </row>
        <row r="34">
          <cell r="A34">
            <v>33</v>
          </cell>
          <cell r="B34" t="str">
            <v>Central</v>
          </cell>
          <cell r="C34">
            <v>4</v>
          </cell>
          <cell r="D34">
            <v>1554</v>
          </cell>
          <cell r="E34">
            <v>132</v>
          </cell>
        </row>
        <row r="35">
          <cell r="A35">
            <v>34</v>
          </cell>
          <cell r="B35" t="str">
            <v>Murray</v>
          </cell>
          <cell r="C35">
            <v>4</v>
          </cell>
          <cell r="D35">
            <v>1258</v>
          </cell>
          <cell r="E35">
            <v>173</v>
          </cell>
        </row>
        <row r="36">
          <cell r="A36">
            <v>35</v>
          </cell>
          <cell r="B36" t="str">
            <v>Southeast</v>
          </cell>
          <cell r="C36">
            <v>4</v>
          </cell>
          <cell r="D36">
            <v>1813</v>
          </cell>
          <cell r="E36">
            <v>61</v>
          </cell>
        </row>
        <row r="37">
          <cell r="A37">
            <v>36</v>
          </cell>
          <cell r="B37" t="str">
            <v>Peninsula</v>
          </cell>
          <cell r="C37">
            <v>5</v>
          </cell>
          <cell r="D37">
            <v>0</v>
          </cell>
          <cell r="E37">
            <v>2835</v>
          </cell>
        </row>
        <row r="38">
          <cell r="A38">
            <v>37</v>
          </cell>
          <cell r="B38" t="str">
            <v>Gulf Country</v>
          </cell>
          <cell r="C38">
            <v>5</v>
          </cell>
          <cell r="D38">
            <v>4</v>
          </cell>
          <cell r="E38">
            <v>2288</v>
          </cell>
        </row>
        <row r="39">
          <cell r="A39">
            <v>38</v>
          </cell>
          <cell r="B39" t="str">
            <v>Northern Goldfields and Upper Flinders</v>
          </cell>
          <cell r="C39">
            <v>5</v>
          </cell>
          <cell r="D39">
            <v>52</v>
          </cell>
          <cell r="E39">
            <v>1470</v>
          </cell>
        </row>
        <row r="40">
          <cell r="A40">
            <v>39</v>
          </cell>
          <cell r="B40" t="str">
            <v>Northern Tropical Coast and Tablelands</v>
          </cell>
          <cell r="C40">
            <v>5</v>
          </cell>
          <cell r="D40">
            <v>4</v>
          </cell>
          <cell r="E40">
            <v>2211</v>
          </cell>
        </row>
        <row r="41">
          <cell r="A41">
            <v>41</v>
          </cell>
          <cell r="B41" t="str">
            <v>Herbert and Lower Burdekin</v>
          </cell>
          <cell r="C41">
            <v>5</v>
          </cell>
          <cell r="D41">
            <v>17</v>
          </cell>
          <cell r="E41">
            <v>2429</v>
          </cell>
        </row>
        <row r="42">
          <cell r="A42">
            <v>42</v>
          </cell>
          <cell r="B42" t="str">
            <v>Central Coast - Whitsundays</v>
          </cell>
          <cell r="C42">
            <v>5</v>
          </cell>
          <cell r="D42">
            <v>98</v>
          </cell>
          <cell r="E42">
            <v>1950</v>
          </cell>
        </row>
        <row r="43">
          <cell r="A43">
            <v>43</v>
          </cell>
          <cell r="B43" t="str">
            <v>Capricornia</v>
          </cell>
          <cell r="C43">
            <v>5</v>
          </cell>
          <cell r="D43">
            <v>140</v>
          </cell>
          <cell r="E43">
            <v>1424</v>
          </cell>
        </row>
        <row r="44">
          <cell r="A44">
            <v>44</v>
          </cell>
          <cell r="B44" t="str">
            <v>Central Highlands - Coalfields</v>
          </cell>
          <cell r="C44">
            <v>5</v>
          </cell>
          <cell r="D44">
            <v>207</v>
          </cell>
          <cell r="E44">
            <v>1143</v>
          </cell>
        </row>
        <row r="45">
          <cell r="A45">
            <v>45</v>
          </cell>
          <cell r="B45" t="str">
            <v>Central West</v>
          </cell>
          <cell r="C45">
            <v>5</v>
          </cell>
          <cell r="D45">
            <v>255</v>
          </cell>
          <cell r="E45">
            <v>1024</v>
          </cell>
        </row>
        <row r="46">
          <cell r="A46">
            <v>46</v>
          </cell>
          <cell r="B46" t="str">
            <v>Northwest</v>
          </cell>
          <cell r="C46">
            <v>5</v>
          </cell>
          <cell r="D46">
            <v>137</v>
          </cell>
          <cell r="E46">
            <v>955</v>
          </cell>
        </row>
        <row r="47">
          <cell r="A47">
            <v>47</v>
          </cell>
          <cell r="B47" t="str">
            <v>Channel Country</v>
          </cell>
          <cell r="C47">
            <v>5</v>
          </cell>
          <cell r="D47">
            <v>380</v>
          </cell>
          <cell r="E47">
            <v>820</v>
          </cell>
        </row>
        <row r="48">
          <cell r="A48">
            <v>48</v>
          </cell>
          <cell r="B48" t="str">
            <v>Maranoa and Warrego</v>
          </cell>
          <cell r="C48">
            <v>5</v>
          </cell>
          <cell r="D48">
            <v>603</v>
          </cell>
          <cell r="E48">
            <v>844</v>
          </cell>
        </row>
        <row r="49">
          <cell r="A49">
            <v>49</v>
          </cell>
          <cell r="B49" t="str">
            <v>Darling Downs and Granite Belt</v>
          </cell>
          <cell r="C49">
            <v>5</v>
          </cell>
          <cell r="D49">
            <v>660</v>
          </cell>
          <cell r="E49">
            <v>876</v>
          </cell>
        </row>
        <row r="50">
          <cell r="A50">
            <v>50</v>
          </cell>
          <cell r="B50" t="str">
            <v>Wide Bay and Burnett</v>
          </cell>
          <cell r="C50">
            <v>5</v>
          </cell>
          <cell r="D50">
            <v>229</v>
          </cell>
          <cell r="E50">
            <v>1375</v>
          </cell>
        </row>
        <row r="51">
          <cell r="A51">
            <v>51</v>
          </cell>
          <cell r="B51" t="str">
            <v>Southeast Coast</v>
          </cell>
          <cell r="C51">
            <v>5</v>
          </cell>
          <cell r="D51">
            <v>325</v>
          </cell>
          <cell r="E51">
            <v>1043</v>
          </cell>
        </row>
        <row r="52">
          <cell r="A52">
            <v>52</v>
          </cell>
          <cell r="B52" t="str">
            <v>Upper Western</v>
          </cell>
          <cell r="C52">
            <v>6</v>
          </cell>
          <cell r="D52">
            <v>813</v>
          </cell>
          <cell r="E52">
            <v>523</v>
          </cell>
        </row>
        <row r="53">
          <cell r="A53">
            <v>53</v>
          </cell>
          <cell r="B53" t="str">
            <v>Lower Western</v>
          </cell>
          <cell r="C53">
            <v>6</v>
          </cell>
          <cell r="D53">
            <v>1112</v>
          </cell>
          <cell r="E53">
            <v>230</v>
          </cell>
        </row>
        <row r="54">
          <cell r="A54">
            <v>54</v>
          </cell>
          <cell r="B54" t="str">
            <v>Riverina</v>
          </cell>
          <cell r="C54">
            <v>6</v>
          </cell>
          <cell r="D54">
            <v>1330</v>
          </cell>
          <cell r="E54">
            <v>358</v>
          </cell>
        </row>
        <row r="55">
          <cell r="A55">
            <v>55</v>
          </cell>
          <cell r="B55" t="str">
            <v>North West Slopes and Plains</v>
          </cell>
          <cell r="C55">
            <v>6</v>
          </cell>
          <cell r="D55">
            <v>944</v>
          </cell>
          <cell r="E55">
            <v>470</v>
          </cell>
        </row>
        <row r="56">
          <cell r="A56">
            <v>56</v>
          </cell>
          <cell r="B56" t="str">
            <v>Central West Slopes and Plains</v>
          </cell>
          <cell r="C56">
            <v>6</v>
          </cell>
          <cell r="D56">
            <v>1164</v>
          </cell>
          <cell r="E56">
            <v>283</v>
          </cell>
        </row>
        <row r="57">
          <cell r="A57">
            <v>57</v>
          </cell>
          <cell r="B57" t="str">
            <v>South West Slopes</v>
          </cell>
          <cell r="C57">
            <v>6</v>
          </cell>
          <cell r="D57">
            <v>1608</v>
          </cell>
          <cell r="E57">
            <v>219</v>
          </cell>
        </row>
        <row r="58">
          <cell r="A58">
            <v>58</v>
          </cell>
          <cell r="B58" t="str">
            <v>Northern Rivers</v>
          </cell>
          <cell r="C58">
            <v>6</v>
          </cell>
          <cell r="D58">
            <v>401</v>
          </cell>
          <cell r="E58">
            <v>1122</v>
          </cell>
        </row>
        <row r="59">
          <cell r="A59">
            <v>59</v>
          </cell>
          <cell r="B59" t="str">
            <v>Northern Tablelands</v>
          </cell>
          <cell r="C59">
            <v>6</v>
          </cell>
          <cell r="D59">
            <v>1769</v>
          </cell>
          <cell r="E59">
            <v>206</v>
          </cell>
        </row>
        <row r="60">
          <cell r="A60">
            <v>60</v>
          </cell>
          <cell r="B60" t="str">
            <v>Mid-North Coast</v>
          </cell>
          <cell r="C60">
            <v>6</v>
          </cell>
          <cell r="D60">
            <v>596</v>
          </cell>
          <cell r="E60">
            <v>853</v>
          </cell>
        </row>
        <row r="61">
          <cell r="A61">
            <v>61</v>
          </cell>
          <cell r="B61" t="str">
            <v>Hunter</v>
          </cell>
          <cell r="C61">
            <v>6</v>
          </cell>
          <cell r="D61">
            <v>616</v>
          </cell>
          <cell r="E61">
            <v>653</v>
          </cell>
        </row>
        <row r="62">
          <cell r="A62">
            <v>62</v>
          </cell>
          <cell r="B62" t="str">
            <v>Central Tablelands</v>
          </cell>
          <cell r="C62">
            <v>6</v>
          </cell>
          <cell r="D62">
            <v>2023</v>
          </cell>
          <cell r="E62">
            <v>89</v>
          </cell>
        </row>
        <row r="63">
          <cell r="A63">
            <v>63</v>
          </cell>
          <cell r="B63" t="str">
            <v>Metropolitan</v>
          </cell>
          <cell r="C63">
            <v>6</v>
          </cell>
          <cell r="D63">
            <v>642</v>
          </cell>
          <cell r="E63">
            <v>541</v>
          </cell>
        </row>
        <row r="64">
          <cell r="A64">
            <v>64</v>
          </cell>
          <cell r="B64" t="str">
            <v>Southern Tablelands</v>
          </cell>
          <cell r="C64">
            <v>6</v>
          </cell>
          <cell r="D64">
            <v>2186</v>
          </cell>
          <cell r="E64">
            <v>80</v>
          </cell>
        </row>
        <row r="65">
          <cell r="A65">
            <v>65</v>
          </cell>
          <cell r="B65" t="str">
            <v>South Coast &amp; Illawarra</v>
          </cell>
          <cell r="C65">
            <v>6</v>
          </cell>
          <cell r="D65">
            <v>690</v>
          </cell>
          <cell r="E65">
            <v>577</v>
          </cell>
        </row>
        <row r="66">
          <cell r="A66">
            <v>66</v>
          </cell>
          <cell r="B66" t="str">
            <v>Darwin - Daly</v>
          </cell>
          <cell r="C66">
            <v>8</v>
          </cell>
          <cell r="D66">
            <v>0</v>
          </cell>
          <cell r="E66">
            <v>2895</v>
          </cell>
        </row>
        <row r="67">
          <cell r="A67">
            <v>67</v>
          </cell>
          <cell r="B67" t="str">
            <v>Arnhem</v>
          </cell>
          <cell r="C67">
            <v>8</v>
          </cell>
          <cell r="D67">
            <v>0</v>
          </cell>
          <cell r="E67">
            <v>3344</v>
          </cell>
        </row>
        <row r="68">
          <cell r="A68">
            <v>68</v>
          </cell>
          <cell r="B68" t="str">
            <v>Roper - McArthur</v>
          </cell>
          <cell r="C68">
            <v>8</v>
          </cell>
          <cell r="D68">
            <v>10</v>
          </cell>
          <cell r="E68">
            <v>2165</v>
          </cell>
        </row>
        <row r="69">
          <cell r="A69">
            <v>69</v>
          </cell>
          <cell r="B69" t="str">
            <v>Victoria</v>
          </cell>
          <cell r="C69">
            <v>8</v>
          </cell>
          <cell r="D69">
            <v>1</v>
          </cell>
          <cell r="E69">
            <v>2369</v>
          </cell>
        </row>
        <row r="70">
          <cell r="A70">
            <v>70</v>
          </cell>
          <cell r="B70" t="str">
            <v>Barkly</v>
          </cell>
          <cell r="C70">
            <v>8</v>
          </cell>
          <cell r="D70">
            <v>79</v>
          </cell>
          <cell r="E70">
            <v>958</v>
          </cell>
        </row>
        <row r="71">
          <cell r="A71">
            <v>71</v>
          </cell>
          <cell r="B71" t="str">
            <v>Alice Springs</v>
          </cell>
          <cell r="C71">
            <v>8</v>
          </cell>
          <cell r="D71">
            <v>660</v>
          </cell>
          <cell r="E71">
            <v>379</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EB62-795D-4B87-B6AB-16B124F62D52}">
  <sheetPr codeName="Sheet1"/>
  <dimension ref="A1:AH267"/>
  <sheetViews>
    <sheetView tabSelected="1" zoomScale="70" zoomScaleNormal="70" zoomScaleSheetLayoutView="70" workbookViewId="0">
      <selection activeCell="H12" sqref="H12:I12"/>
    </sheetView>
  </sheetViews>
  <sheetFormatPr defaultColWidth="9.28515625" defaultRowHeight="12.75"/>
  <cols>
    <col min="1" max="1" width="3.28515625" style="46" customWidth="1"/>
    <col min="2" max="2" width="19.28515625" style="46" customWidth="1"/>
    <col min="3" max="3" width="5.140625" style="46" customWidth="1"/>
    <col min="4" max="4" width="19.28515625" style="46" customWidth="1"/>
    <col min="5" max="6" width="17.7109375" style="46" customWidth="1"/>
    <col min="7" max="7" width="2.28515625" style="46" customWidth="1"/>
    <col min="8" max="8" width="9.42578125" style="46" customWidth="1"/>
    <col min="9" max="9" width="5.28515625" style="46" customWidth="1"/>
    <col min="10" max="10" width="22.28515625" style="46" customWidth="1"/>
    <col min="11" max="11" width="19.28515625" style="46" customWidth="1"/>
    <col min="12" max="12" width="17.7109375" style="46" customWidth="1"/>
    <col min="13" max="13" width="15" style="46" bestFit="1" customWidth="1"/>
    <col min="14" max="15" width="9.28515625" style="46"/>
    <col min="16" max="17" width="18.5703125" style="46" customWidth="1"/>
    <col min="18" max="18" width="20.7109375" style="46" customWidth="1"/>
    <col min="19" max="19" width="15" style="46" bestFit="1" customWidth="1"/>
    <col min="20" max="20" width="14.140625" style="46" bestFit="1" customWidth="1"/>
    <col min="21" max="24" width="18.7109375" style="46" customWidth="1"/>
    <col min="25" max="25" width="15" style="46" bestFit="1" customWidth="1"/>
    <col min="26" max="26" width="14.140625" style="46" bestFit="1" customWidth="1"/>
    <col min="27" max="262" width="9.28515625" style="46"/>
    <col min="263" max="263" width="3.28515625" style="46" customWidth="1"/>
    <col min="264" max="264" width="19.7109375" style="46" customWidth="1"/>
    <col min="265" max="265" width="14.7109375" style="46" customWidth="1"/>
    <col min="266" max="266" width="17.28515625" style="46" customWidth="1"/>
    <col min="267" max="267" width="16.42578125" style="46" customWidth="1"/>
    <col min="268" max="268" width="14.28515625" style="46" customWidth="1"/>
    <col min="269" max="269" width="2.28515625" style="46" customWidth="1"/>
    <col min="270" max="270" width="9.42578125" style="46" customWidth="1"/>
    <col min="271" max="271" width="8.7109375" style="46" customWidth="1"/>
    <col min="272" max="272" width="20.28515625" style="46" bestFit="1" customWidth="1"/>
    <col min="273" max="273" width="12.7109375" style="46" bestFit="1" customWidth="1"/>
    <col min="274" max="274" width="9.28515625" style="46"/>
    <col min="275" max="275" width="12.7109375" style="46" bestFit="1" customWidth="1"/>
    <col min="276" max="518" width="9.28515625" style="46"/>
    <col min="519" max="519" width="3.28515625" style="46" customWidth="1"/>
    <col min="520" max="520" width="19.7109375" style="46" customWidth="1"/>
    <col min="521" max="521" width="14.7109375" style="46" customWidth="1"/>
    <col min="522" max="522" width="17.28515625" style="46" customWidth="1"/>
    <col min="523" max="523" width="16.42578125" style="46" customWidth="1"/>
    <col min="524" max="524" width="14.28515625" style="46" customWidth="1"/>
    <col min="525" max="525" width="2.28515625" style="46" customWidth="1"/>
    <col min="526" max="526" width="9.42578125" style="46" customWidth="1"/>
    <col min="527" max="527" width="8.7109375" style="46" customWidth="1"/>
    <col min="528" max="528" width="20.28515625" style="46" bestFit="1" customWidth="1"/>
    <col min="529" max="529" width="12.7109375" style="46" bestFit="1" customWidth="1"/>
    <col min="530" max="530" width="9.28515625" style="46"/>
    <col min="531" max="531" width="12.7109375" style="46" bestFit="1" customWidth="1"/>
    <col min="532" max="774" width="9.28515625" style="46"/>
    <col min="775" max="775" width="3.28515625" style="46" customWidth="1"/>
    <col min="776" max="776" width="19.7109375" style="46" customWidth="1"/>
    <col min="777" max="777" width="14.7109375" style="46" customWidth="1"/>
    <col min="778" max="778" width="17.28515625" style="46" customWidth="1"/>
    <col min="779" max="779" width="16.42578125" style="46" customWidth="1"/>
    <col min="780" max="780" width="14.28515625" style="46" customWidth="1"/>
    <col min="781" max="781" width="2.28515625" style="46" customWidth="1"/>
    <col min="782" max="782" width="9.42578125" style="46" customWidth="1"/>
    <col min="783" max="783" width="8.7109375" style="46" customWidth="1"/>
    <col min="784" max="784" width="20.28515625" style="46" bestFit="1" customWidth="1"/>
    <col min="785" max="785" width="12.7109375" style="46" bestFit="1" customWidth="1"/>
    <col min="786" max="786" width="9.28515625" style="46"/>
    <col min="787" max="787" width="12.7109375" style="46" bestFit="1" customWidth="1"/>
    <col min="788" max="1030" width="9.28515625" style="46"/>
    <col min="1031" max="1031" width="3.28515625" style="46" customWidth="1"/>
    <col min="1032" max="1032" width="19.7109375" style="46" customWidth="1"/>
    <col min="1033" max="1033" width="14.7109375" style="46" customWidth="1"/>
    <col min="1034" max="1034" width="17.28515625" style="46" customWidth="1"/>
    <col min="1035" max="1035" width="16.42578125" style="46" customWidth="1"/>
    <col min="1036" max="1036" width="14.28515625" style="46" customWidth="1"/>
    <col min="1037" max="1037" width="2.28515625" style="46" customWidth="1"/>
    <col min="1038" max="1038" width="9.42578125" style="46" customWidth="1"/>
    <col min="1039" max="1039" width="8.7109375" style="46" customWidth="1"/>
    <col min="1040" max="1040" width="20.28515625" style="46" bestFit="1" customWidth="1"/>
    <col min="1041" max="1041" width="12.7109375" style="46" bestFit="1" customWidth="1"/>
    <col min="1042" max="1042" width="9.28515625" style="46"/>
    <col min="1043" max="1043" width="12.7109375" style="46" bestFit="1" customWidth="1"/>
    <col min="1044" max="1286" width="9.28515625" style="46"/>
    <col min="1287" max="1287" width="3.28515625" style="46" customWidth="1"/>
    <col min="1288" max="1288" width="19.7109375" style="46" customWidth="1"/>
    <col min="1289" max="1289" width="14.7109375" style="46" customWidth="1"/>
    <col min="1290" max="1290" width="17.28515625" style="46" customWidth="1"/>
    <col min="1291" max="1291" width="16.42578125" style="46" customWidth="1"/>
    <col min="1292" max="1292" width="14.28515625" style="46" customWidth="1"/>
    <col min="1293" max="1293" width="2.28515625" style="46" customWidth="1"/>
    <col min="1294" max="1294" width="9.42578125" style="46" customWidth="1"/>
    <col min="1295" max="1295" width="8.7109375" style="46" customWidth="1"/>
    <col min="1296" max="1296" width="20.28515625" style="46" bestFit="1" customWidth="1"/>
    <col min="1297" max="1297" width="12.7109375" style="46" bestFit="1" customWidth="1"/>
    <col min="1298" max="1298" width="9.28515625" style="46"/>
    <col min="1299" max="1299" width="12.7109375" style="46" bestFit="1" customWidth="1"/>
    <col min="1300" max="1542" width="9.28515625" style="46"/>
    <col min="1543" max="1543" width="3.28515625" style="46" customWidth="1"/>
    <col min="1544" max="1544" width="19.7109375" style="46" customWidth="1"/>
    <col min="1545" max="1545" width="14.7109375" style="46" customWidth="1"/>
    <col min="1546" max="1546" width="17.28515625" style="46" customWidth="1"/>
    <col min="1547" max="1547" width="16.42578125" style="46" customWidth="1"/>
    <col min="1548" max="1548" width="14.28515625" style="46" customWidth="1"/>
    <col min="1549" max="1549" width="2.28515625" style="46" customWidth="1"/>
    <col min="1550" max="1550" width="9.42578125" style="46" customWidth="1"/>
    <col min="1551" max="1551" width="8.7109375" style="46" customWidth="1"/>
    <col min="1552" max="1552" width="20.28515625" style="46" bestFit="1" customWidth="1"/>
    <col min="1553" max="1553" width="12.7109375" style="46" bestFit="1" customWidth="1"/>
    <col min="1554" max="1554" width="9.28515625" style="46"/>
    <col min="1555" max="1555" width="12.7109375" style="46" bestFit="1" customWidth="1"/>
    <col min="1556" max="1798" width="9.28515625" style="46"/>
    <col min="1799" max="1799" width="3.28515625" style="46" customWidth="1"/>
    <col min="1800" max="1800" width="19.7109375" style="46" customWidth="1"/>
    <col min="1801" max="1801" width="14.7109375" style="46" customWidth="1"/>
    <col min="1802" max="1802" width="17.28515625" style="46" customWidth="1"/>
    <col min="1803" max="1803" width="16.42578125" style="46" customWidth="1"/>
    <col min="1804" max="1804" width="14.28515625" style="46" customWidth="1"/>
    <col min="1805" max="1805" width="2.28515625" style="46" customWidth="1"/>
    <col min="1806" max="1806" width="9.42578125" style="46" customWidth="1"/>
    <col min="1807" max="1807" width="8.7109375" style="46" customWidth="1"/>
    <col min="1808" max="1808" width="20.28515625" style="46" bestFit="1" customWidth="1"/>
    <col min="1809" max="1809" width="12.7109375" style="46" bestFit="1" customWidth="1"/>
    <col min="1810" max="1810" width="9.28515625" style="46"/>
    <col min="1811" max="1811" width="12.7109375" style="46" bestFit="1" customWidth="1"/>
    <col min="1812" max="2054" width="9.28515625" style="46"/>
    <col min="2055" max="2055" width="3.28515625" style="46" customWidth="1"/>
    <col min="2056" max="2056" width="19.7109375" style="46" customWidth="1"/>
    <col min="2057" max="2057" width="14.7109375" style="46" customWidth="1"/>
    <col min="2058" max="2058" width="17.28515625" style="46" customWidth="1"/>
    <col min="2059" max="2059" width="16.42578125" style="46" customWidth="1"/>
    <col min="2060" max="2060" width="14.28515625" style="46" customWidth="1"/>
    <col min="2061" max="2061" width="2.28515625" style="46" customWidth="1"/>
    <col min="2062" max="2062" width="9.42578125" style="46" customWidth="1"/>
    <col min="2063" max="2063" width="8.7109375" style="46" customWidth="1"/>
    <col min="2064" max="2064" width="20.28515625" style="46" bestFit="1" customWidth="1"/>
    <col min="2065" max="2065" width="12.7109375" style="46" bestFit="1" customWidth="1"/>
    <col min="2066" max="2066" width="9.28515625" style="46"/>
    <col min="2067" max="2067" width="12.7109375" style="46" bestFit="1" customWidth="1"/>
    <col min="2068" max="2310" width="9.28515625" style="46"/>
    <col min="2311" max="2311" width="3.28515625" style="46" customWidth="1"/>
    <col min="2312" max="2312" width="19.7109375" style="46" customWidth="1"/>
    <col min="2313" max="2313" width="14.7109375" style="46" customWidth="1"/>
    <col min="2314" max="2314" width="17.28515625" style="46" customWidth="1"/>
    <col min="2315" max="2315" width="16.42578125" style="46" customWidth="1"/>
    <col min="2316" max="2316" width="14.28515625" style="46" customWidth="1"/>
    <col min="2317" max="2317" width="2.28515625" style="46" customWidth="1"/>
    <col min="2318" max="2318" width="9.42578125" style="46" customWidth="1"/>
    <col min="2319" max="2319" width="8.7109375" style="46" customWidth="1"/>
    <col min="2320" max="2320" width="20.28515625" style="46" bestFit="1" customWidth="1"/>
    <col min="2321" max="2321" width="12.7109375" style="46" bestFit="1" customWidth="1"/>
    <col min="2322" max="2322" width="9.28515625" style="46"/>
    <col min="2323" max="2323" width="12.7109375" style="46" bestFit="1" customWidth="1"/>
    <col min="2324" max="2566" width="9.28515625" style="46"/>
    <col min="2567" max="2567" width="3.28515625" style="46" customWidth="1"/>
    <col min="2568" max="2568" width="19.7109375" style="46" customWidth="1"/>
    <col min="2569" max="2569" width="14.7109375" style="46" customWidth="1"/>
    <col min="2570" max="2570" width="17.28515625" style="46" customWidth="1"/>
    <col min="2571" max="2571" width="16.42578125" style="46" customWidth="1"/>
    <col min="2572" max="2572" width="14.28515625" style="46" customWidth="1"/>
    <col min="2573" max="2573" width="2.28515625" style="46" customWidth="1"/>
    <col min="2574" max="2574" width="9.42578125" style="46" customWidth="1"/>
    <col min="2575" max="2575" width="8.7109375" style="46" customWidth="1"/>
    <col min="2576" max="2576" width="20.28515625" style="46" bestFit="1" customWidth="1"/>
    <col min="2577" max="2577" width="12.7109375" style="46" bestFit="1" customWidth="1"/>
    <col min="2578" max="2578" width="9.28515625" style="46"/>
    <col min="2579" max="2579" width="12.7109375" style="46" bestFit="1" customWidth="1"/>
    <col min="2580" max="2822" width="9.28515625" style="46"/>
    <col min="2823" max="2823" width="3.28515625" style="46" customWidth="1"/>
    <col min="2824" max="2824" width="19.7109375" style="46" customWidth="1"/>
    <col min="2825" max="2825" width="14.7109375" style="46" customWidth="1"/>
    <col min="2826" max="2826" width="17.28515625" style="46" customWidth="1"/>
    <col min="2827" max="2827" width="16.42578125" style="46" customWidth="1"/>
    <col min="2828" max="2828" width="14.28515625" style="46" customWidth="1"/>
    <col min="2829" max="2829" width="2.28515625" style="46" customWidth="1"/>
    <col min="2830" max="2830" width="9.42578125" style="46" customWidth="1"/>
    <col min="2831" max="2831" width="8.7109375" style="46" customWidth="1"/>
    <col min="2832" max="2832" width="20.28515625" style="46" bestFit="1" customWidth="1"/>
    <col min="2833" max="2833" width="12.7109375" style="46" bestFit="1" customWidth="1"/>
    <col min="2834" max="2834" width="9.28515625" style="46"/>
    <col min="2835" max="2835" width="12.7109375" style="46" bestFit="1" customWidth="1"/>
    <col min="2836" max="3078" width="9.28515625" style="46"/>
    <col min="3079" max="3079" width="3.28515625" style="46" customWidth="1"/>
    <col min="3080" max="3080" width="19.7109375" style="46" customWidth="1"/>
    <col min="3081" max="3081" width="14.7109375" style="46" customWidth="1"/>
    <col min="3082" max="3082" width="17.28515625" style="46" customWidth="1"/>
    <col min="3083" max="3083" width="16.42578125" style="46" customWidth="1"/>
    <col min="3084" max="3084" width="14.28515625" style="46" customWidth="1"/>
    <col min="3085" max="3085" width="2.28515625" style="46" customWidth="1"/>
    <col min="3086" max="3086" width="9.42578125" style="46" customWidth="1"/>
    <col min="3087" max="3087" width="8.7109375" style="46" customWidth="1"/>
    <col min="3088" max="3088" width="20.28515625" style="46" bestFit="1" customWidth="1"/>
    <col min="3089" max="3089" width="12.7109375" style="46" bestFit="1" customWidth="1"/>
    <col min="3090" max="3090" width="9.28515625" style="46"/>
    <col min="3091" max="3091" width="12.7109375" style="46" bestFit="1" customWidth="1"/>
    <col min="3092" max="3334" width="9.28515625" style="46"/>
    <col min="3335" max="3335" width="3.28515625" style="46" customWidth="1"/>
    <col min="3336" max="3336" width="19.7109375" style="46" customWidth="1"/>
    <col min="3337" max="3337" width="14.7109375" style="46" customWidth="1"/>
    <col min="3338" max="3338" width="17.28515625" style="46" customWidth="1"/>
    <col min="3339" max="3339" width="16.42578125" style="46" customWidth="1"/>
    <col min="3340" max="3340" width="14.28515625" style="46" customWidth="1"/>
    <col min="3341" max="3341" width="2.28515625" style="46" customWidth="1"/>
    <col min="3342" max="3342" width="9.42578125" style="46" customWidth="1"/>
    <col min="3343" max="3343" width="8.7109375" style="46" customWidth="1"/>
    <col min="3344" max="3344" width="20.28515625" style="46" bestFit="1" customWidth="1"/>
    <col min="3345" max="3345" width="12.7109375" style="46" bestFit="1" customWidth="1"/>
    <col min="3346" max="3346" width="9.28515625" style="46"/>
    <col min="3347" max="3347" width="12.7109375" style="46" bestFit="1" customWidth="1"/>
    <col min="3348" max="3590" width="9.28515625" style="46"/>
    <col min="3591" max="3591" width="3.28515625" style="46" customWidth="1"/>
    <col min="3592" max="3592" width="19.7109375" style="46" customWidth="1"/>
    <col min="3593" max="3593" width="14.7109375" style="46" customWidth="1"/>
    <col min="3594" max="3594" width="17.28515625" style="46" customWidth="1"/>
    <col min="3595" max="3595" width="16.42578125" style="46" customWidth="1"/>
    <col min="3596" max="3596" width="14.28515625" style="46" customWidth="1"/>
    <col min="3597" max="3597" width="2.28515625" style="46" customWidth="1"/>
    <col min="3598" max="3598" width="9.42578125" style="46" customWidth="1"/>
    <col min="3599" max="3599" width="8.7109375" style="46" customWidth="1"/>
    <col min="3600" max="3600" width="20.28515625" style="46" bestFit="1" customWidth="1"/>
    <col min="3601" max="3601" width="12.7109375" style="46" bestFit="1" customWidth="1"/>
    <col min="3602" max="3602" width="9.28515625" style="46"/>
    <col min="3603" max="3603" width="12.7109375" style="46" bestFit="1" customWidth="1"/>
    <col min="3604" max="3846" width="9.28515625" style="46"/>
    <col min="3847" max="3847" width="3.28515625" style="46" customWidth="1"/>
    <col min="3848" max="3848" width="19.7109375" style="46" customWidth="1"/>
    <col min="3849" max="3849" width="14.7109375" style="46" customWidth="1"/>
    <col min="3850" max="3850" width="17.28515625" style="46" customWidth="1"/>
    <col min="3851" max="3851" width="16.42578125" style="46" customWidth="1"/>
    <col min="3852" max="3852" width="14.28515625" style="46" customWidth="1"/>
    <col min="3853" max="3853" width="2.28515625" style="46" customWidth="1"/>
    <col min="3854" max="3854" width="9.42578125" style="46" customWidth="1"/>
    <col min="3855" max="3855" width="8.7109375" style="46" customWidth="1"/>
    <col min="3856" max="3856" width="20.28515625" style="46" bestFit="1" customWidth="1"/>
    <col min="3857" max="3857" width="12.7109375" style="46" bestFit="1" customWidth="1"/>
    <col min="3858" max="3858" width="9.28515625" style="46"/>
    <col min="3859" max="3859" width="12.7109375" style="46" bestFit="1" customWidth="1"/>
    <col min="3860" max="4102" width="9.28515625" style="46"/>
    <col min="4103" max="4103" width="3.28515625" style="46" customWidth="1"/>
    <col min="4104" max="4104" width="19.7109375" style="46" customWidth="1"/>
    <col min="4105" max="4105" width="14.7109375" style="46" customWidth="1"/>
    <col min="4106" max="4106" width="17.28515625" style="46" customWidth="1"/>
    <col min="4107" max="4107" width="16.42578125" style="46" customWidth="1"/>
    <col min="4108" max="4108" width="14.28515625" style="46" customWidth="1"/>
    <col min="4109" max="4109" width="2.28515625" style="46" customWidth="1"/>
    <col min="4110" max="4110" width="9.42578125" style="46" customWidth="1"/>
    <col min="4111" max="4111" width="8.7109375" style="46" customWidth="1"/>
    <col min="4112" max="4112" width="20.28515625" style="46" bestFit="1" customWidth="1"/>
    <col min="4113" max="4113" width="12.7109375" style="46" bestFit="1" customWidth="1"/>
    <col min="4114" max="4114" width="9.28515625" style="46"/>
    <col min="4115" max="4115" width="12.7109375" style="46" bestFit="1" customWidth="1"/>
    <col min="4116" max="4358" width="9.28515625" style="46"/>
    <col min="4359" max="4359" width="3.28515625" style="46" customWidth="1"/>
    <col min="4360" max="4360" width="19.7109375" style="46" customWidth="1"/>
    <col min="4361" max="4361" width="14.7109375" style="46" customWidth="1"/>
    <col min="4362" max="4362" width="17.28515625" style="46" customWidth="1"/>
    <col min="4363" max="4363" width="16.42578125" style="46" customWidth="1"/>
    <col min="4364" max="4364" width="14.28515625" style="46" customWidth="1"/>
    <col min="4365" max="4365" width="2.28515625" style="46" customWidth="1"/>
    <col min="4366" max="4366" width="9.42578125" style="46" customWidth="1"/>
    <col min="4367" max="4367" width="8.7109375" style="46" customWidth="1"/>
    <col min="4368" max="4368" width="20.28515625" style="46" bestFit="1" customWidth="1"/>
    <col min="4369" max="4369" width="12.7109375" style="46" bestFit="1" customWidth="1"/>
    <col min="4370" max="4370" width="9.28515625" style="46"/>
    <col min="4371" max="4371" width="12.7109375" style="46" bestFit="1" customWidth="1"/>
    <col min="4372" max="4614" width="9.28515625" style="46"/>
    <col min="4615" max="4615" width="3.28515625" style="46" customWidth="1"/>
    <col min="4616" max="4616" width="19.7109375" style="46" customWidth="1"/>
    <col min="4617" max="4617" width="14.7109375" style="46" customWidth="1"/>
    <col min="4618" max="4618" width="17.28515625" style="46" customWidth="1"/>
    <col min="4619" max="4619" width="16.42578125" style="46" customWidth="1"/>
    <col min="4620" max="4620" width="14.28515625" style="46" customWidth="1"/>
    <col min="4621" max="4621" width="2.28515625" style="46" customWidth="1"/>
    <col min="4622" max="4622" width="9.42578125" style="46" customWidth="1"/>
    <col min="4623" max="4623" width="8.7109375" style="46" customWidth="1"/>
    <col min="4624" max="4624" width="20.28515625" style="46" bestFit="1" customWidth="1"/>
    <col min="4625" max="4625" width="12.7109375" style="46" bestFit="1" customWidth="1"/>
    <col min="4626" max="4626" width="9.28515625" style="46"/>
    <col min="4627" max="4627" width="12.7109375" style="46" bestFit="1" customWidth="1"/>
    <col min="4628" max="4870" width="9.28515625" style="46"/>
    <col min="4871" max="4871" width="3.28515625" style="46" customWidth="1"/>
    <col min="4872" max="4872" width="19.7109375" style="46" customWidth="1"/>
    <col min="4873" max="4873" width="14.7109375" style="46" customWidth="1"/>
    <col min="4874" max="4874" width="17.28515625" style="46" customWidth="1"/>
    <col min="4875" max="4875" width="16.42578125" style="46" customWidth="1"/>
    <col min="4876" max="4876" width="14.28515625" style="46" customWidth="1"/>
    <col min="4877" max="4877" width="2.28515625" style="46" customWidth="1"/>
    <col min="4878" max="4878" width="9.42578125" style="46" customWidth="1"/>
    <col min="4879" max="4879" width="8.7109375" style="46" customWidth="1"/>
    <col min="4880" max="4880" width="20.28515625" style="46" bestFit="1" customWidth="1"/>
    <col min="4881" max="4881" width="12.7109375" style="46" bestFit="1" customWidth="1"/>
    <col min="4882" max="4882" width="9.28515625" style="46"/>
    <col min="4883" max="4883" width="12.7109375" style="46" bestFit="1" customWidth="1"/>
    <col min="4884" max="5126" width="9.28515625" style="46"/>
    <col min="5127" max="5127" width="3.28515625" style="46" customWidth="1"/>
    <col min="5128" max="5128" width="19.7109375" style="46" customWidth="1"/>
    <col min="5129" max="5129" width="14.7109375" style="46" customWidth="1"/>
    <col min="5130" max="5130" width="17.28515625" style="46" customWidth="1"/>
    <col min="5131" max="5131" width="16.42578125" style="46" customWidth="1"/>
    <col min="5132" max="5132" width="14.28515625" style="46" customWidth="1"/>
    <col min="5133" max="5133" width="2.28515625" style="46" customWidth="1"/>
    <col min="5134" max="5134" width="9.42578125" style="46" customWidth="1"/>
    <col min="5135" max="5135" width="8.7109375" style="46" customWidth="1"/>
    <col min="5136" max="5136" width="20.28515625" style="46" bestFit="1" customWidth="1"/>
    <col min="5137" max="5137" width="12.7109375" style="46" bestFit="1" customWidth="1"/>
    <col min="5138" max="5138" width="9.28515625" style="46"/>
    <col min="5139" max="5139" width="12.7109375" style="46" bestFit="1" customWidth="1"/>
    <col min="5140" max="5382" width="9.28515625" style="46"/>
    <col min="5383" max="5383" width="3.28515625" style="46" customWidth="1"/>
    <col min="5384" max="5384" width="19.7109375" style="46" customWidth="1"/>
    <col min="5385" max="5385" width="14.7109375" style="46" customWidth="1"/>
    <col min="5386" max="5386" width="17.28515625" style="46" customWidth="1"/>
    <col min="5387" max="5387" width="16.42578125" style="46" customWidth="1"/>
    <col min="5388" max="5388" width="14.28515625" style="46" customWidth="1"/>
    <col min="5389" max="5389" width="2.28515625" style="46" customWidth="1"/>
    <col min="5390" max="5390" width="9.42578125" style="46" customWidth="1"/>
    <col min="5391" max="5391" width="8.7109375" style="46" customWidth="1"/>
    <col min="5392" max="5392" width="20.28515625" style="46" bestFit="1" customWidth="1"/>
    <col min="5393" max="5393" width="12.7109375" style="46" bestFit="1" customWidth="1"/>
    <col min="5394" max="5394" width="9.28515625" style="46"/>
    <col min="5395" max="5395" width="12.7109375" style="46" bestFit="1" customWidth="1"/>
    <col min="5396" max="5638" width="9.28515625" style="46"/>
    <col min="5639" max="5639" width="3.28515625" style="46" customWidth="1"/>
    <col min="5640" max="5640" width="19.7109375" style="46" customWidth="1"/>
    <col min="5641" max="5641" width="14.7109375" style="46" customWidth="1"/>
    <col min="5642" max="5642" width="17.28515625" style="46" customWidth="1"/>
    <col min="5643" max="5643" width="16.42578125" style="46" customWidth="1"/>
    <col min="5644" max="5644" width="14.28515625" style="46" customWidth="1"/>
    <col min="5645" max="5645" width="2.28515625" style="46" customWidth="1"/>
    <col min="5646" max="5646" width="9.42578125" style="46" customWidth="1"/>
    <col min="5647" max="5647" width="8.7109375" style="46" customWidth="1"/>
    <col min="5648" max="5648" width="20.28515625" style="46" bestFit="1" customWidth="1"/>
    <col min="5649" max="5649" width="12.7109375" style="46" bestFit="1" customWidth="1"/>
    <col min="5650" max="5650" width="9.28515625" style="46"/>
    <col min="5651" max="5651" width="12.7109375" style="46" bestFit="1" customWidth="1"/>
    <col min="5652" max="5894" width="9.28515625" style="46"/>
    <col min="5895" max="5895" width="3.28515625" style="46" customWidth="1"/>
    <col min="5896" max="5896" width="19.7109375" style="46" customWidth="1"/>
    <col min="5897" max="5897" width="14.7109375" style="46" customWidth="1"/>
    <col min="5898" max="5898" width="17.28515625" style="46" customWidth="1"/>
    <col min="5899" max="5899" width="16.42578125" style="46" customWidth="1"/>
    <col min="5900" max="5900" width="14.28515625" style="46" customWidth="1"/>
    <col min="5901" max="5901" width="2.28515625" style="46" customWidth="1"/>
    <col min="5902" max="5902" width="9.42578125" style="46" customWidth="1"/>
    <col min="5903" max="5903" width="8.7109375" style="46" customWidth="1"/>
    <col min="5904" max="5904" width="20.28515625" style="46" bestFit="1" customWidth="1"/>
    <col min="5905" max="5905" width="12.7109375" style="46" bestFit="1" customWidth="1"/>
    <col min="5906" max="5906" width="9.28515625" style="46"/>
    <col min="5907" max="5907" width="12.7109375" style="46" bestFit="1" customWidth="1"/>
    <col min="5908" max="6150" width="9.28515625" style="46"/>
    <col min="6151" max="6151" width="3.28515625" style="46" customWidth="1"/>
    <col min="6152" max="6152" width="19.7109375" style="46" customWidth="1"/>
    <col min="6153" max="6153" width="14.7109375" style="46" customWidth="1"/>
    <col min="6154" max="6154" width="17.28515625" style="46" customWidth="1"/>
    <col min="6155" max="6155" width="16.42578125" style="46" customWidth="1"/>
    <col min="6156" max="6156" width="14.28515625" style="46" customWidth="1"/>
    <col min="6157" max="6157" width="2.28515625" style="46" customWidth="1"/>
    <col min="6158" max="6158" width="9.42578125" style="46" customWidth="1"/>
    <col min="6159" max="6159" width="8.7109375" style="46" customWidth="1"/>
    <col min="6160" max="6160" width="20.28515625" style="46" bestFit="1" customWidth="1"/>
    <col min="6161" max="6161" width="12.7109375" style="46" bestFit="1" customWidth="1"/>
    <col min="6162" max="6162" width="9.28515625" style="46"/>
    <col min="6163" max="6163" width="12.7109375" style="46" bestFit="1" customWidth="1"/>
    <col min="6164" max="6406" width="9.28515625" style="46"/>
    <col min="6407" max="6407" width="3.28515625" style="46" customWidth="1"/>
    <col min="6408" max="6408" width="19.7109375" style="46" customWidth="1"/>
    <col min="6409" max="6409" width="14.7109375" style="46" customWidth="1"/>
    <col min="6410" max="6410" width="17.28515625" style="46" customWidth="1"/>
    <col min="6411" max="6411" width="16.42578125" style="46" customWidth="1"/>
    <col min="6412" max="6412" width="14.28515625" style="46" customWidth="1"/>
    <col min="6413" max="6413" width="2.28515625" style="46" customWidth="1"/>
    <col min="6414" max="6414" width="9.42578125" style="46" customWidth="1"/>
    <col min="6415" max="6415" width="8.7109375" style="46" customWidth="1"/>
    <col min="6416" max="6416" width="20.28515625" style="46" bestFit="1" customWidth="1"/>
    <col min="6417" max="6417" width="12.7109375" style="46" bestFit="1" customWidth="1"/>
    <col min="6418" max="6418" width="9.28515625" style="46"/>
    <col min="6419" max="6419" width="12.7109375" style="46" bestFit="1" customWidth="1"/>
    <col min="6420" max="6662" width="9.28515625" style="46"/>
    <col min="6663" max="6663" width="3.28515625" style="46" customWidth="1"/>
    <col min="6664" max="6664" width="19.7109375" style="46" customWidth="1"/>
    <col min="6665" max="6665" width="14.7109375" style="46" customWidth="1"/>
    <col min="6666" max="6666" width="17.28515625" style="46" customWidth="1"/>
    <col min="6667" max="6667" width="16.42578125" style="46" customWidth="1"/>
    <col min="6668" max="6668" width="14.28515625" style="46" customWidth="1"/>
    <col min="6669" max="6669" width="2.28515625" style="46" customWidth="1"/>
    <col min="6670" max="6670" width="9.42578125" style="46" customWidth="1"/>
    <col min="6671" max="6671" width="8.7109375" style="46" customWidth="1"/>
    <col min="6672" max="6672" width="20.28515625" style="46" bestFit="1" customWidth="1"/>
    <col min="6673" max="6673" width="12.7109375" style="46" bestFit="1" customWidth="1"/>
    <col min="6674" max="6674" width="9.28515625" style="46"/>
    <col min="6675" max="6675" width="12.7109375" style="46" bestFit="1" customWidth="1"/>
    <col min="6676" max="6918" width="9.28515625" style="46"/>
    <col min="6919" max="6919" width="3.28515625" style="46" customWidth="1"/>
    <col min="6920" max="6920" width="19.7109375" style="46" customWidth="1"/>
    <col min="6921" max="6921" width="14.7109375" style="46" customWidth="1"/>
    <col min="6922" max="6922" width="17.28515625" style="46" customWidth="1"/>
    <col min="6923" max="6923" width="16.42578125" style="46" customWidth="1"/>
    <col min="6924" max="6924" width="14.28515625" style="46" customWidth="1"/>
    <col min="6925" max="6925" width="2.28515625" style="46" customWidth="1"/>
    <col min="6926" max="6926" width="9.42578125" style="46" customWidth="1"/>
    <col min="6927" max="6927" width="8.7109375" style="46" customWidth="1"/>
    <col min="6928" max="6928" width="20.28515625" style="46" bestFit="1" customWidth="1"/>
    <col min="6929" max="6929" width="12.7109375" style="46" bestFit="1" customWidth="1"/>
    <col min="6930" max="6930" width="9.28515625" style="46"/>
    <col min="6931" max="6931" width="12.7109375" style="46" bestFit="1" customWidth="1"/>
    <col min="6932" max="7174" width="9.28515625" style="46"/>
    <col min="7175" max="7175" width="3.28515625" style="46" customWidth="1"/>
    <col min="7176" max="7176" width="19.7109375" style="46" customWidth="1"/>
    <col min="7177" max="7177" width="14.7109375" style="46" customWidth="1"/>
    <col min="7178" max="7178" width="17.28515625" style="46" customWidth="1"/>
    <col min="7179" max="7179" width="16.42578125" style="46" customWidth="1"/>
    <col min="7180" max="7180" width="14.28515625" style="46" customWidth="1"/>
    <col min="7181" max="7181" width="2.28515625" style="46" customWidth="1"/>
    <col min="7182" max="7182" width="9.42578125" style="46" customWidth="1"/>
    <col min="7183" max="7183" width="8.7109375" style="46" customWidth="1"/>
    <col min="7184" max="7184" width="20.28515625" style="46" bestFit="1" customWidth="1"/>
    <col min="7185" max="7185" width="12.7109375" style="46" bestFit="1" customWidth="1"/>
    <col min="7186" max="7186" width="9.28515625" style="46"/>
    <col min="7187" max="7187" width="12.7109375" style="46" bestFit="1" customWidth="1"/>
    <col min="7188" max="7430" width="9.28515625" style="46"/>
    <col min="7431" max="7431" width="3.28515625" style="46" customWidth="1"/>
    <col min="7432" max="7432" width="19.7109375" style="46" customWidth="1"/>
    <col min="7433" max="7433" width="14.7109375" style="46" customWidth="1"/>
    <col min="7434" max="7434" width="17.28515625" style="46" customWidth="1"/>
    <col min="7435" max="7435" width="16.42578125" style="46" customWidth="1"/>
    <col min="7436" max="7436" width="14.28515625" style="46" customWidth="1"/>
    <col min="7437" max="7437" width="2.28515625" style="46" customWidth="1"/>
    <col min="7438" max="7438" width="9.42578125" style="46" customWidth="1"/>
    <col min="7439" max="7439" width="8.7109375" style="46" customWidth="1"/>
    <col min="7440" max="7440" width="20.28515625" style="46" bestFit="1" customWidth="1"/>
    <col min="7441" max="7441" width="12.7109375" style="46" bestFit="1" customWidth="1"/>
    <col min="7442" max="7442" width="9.28515625" style="46"/>
    <col min="7443" max="7443" width="12.7109375" style="46" bestFit="1" customWidth="1"/>
    <col min="7444" max="7686" width="9.28515625" style="46"/>
    <col min="7687" max="7687" width="3.28515625" style="46" customWidth="1"/>
    <col min="7688" max="7688" width="19.7109375" style="46" customWidth="1"/>
    <col min="7689" max="7689" width="14.7109375" style="46" customWidth="1"/>
    <col min="7690" max="7690" width="17.28515625" style="46" customWidth="1"/>
    <col min="7691" max="7691" width="16.42578125" style="46" customWidth="1"/>
    <col min="7692" max="7692" width="14.28515625" style="46" customWidth="1"/>
    <col min="7693" max="7693" width="2.28515625" style="46" customWidth="1"/>
    <col min="7694" max="7694" width="9.42578125" style="46" customWidth="1"/>
    <col min="7695" max="7695" width="8.7109375" style="46" customWidth="1"/>
    <col min="7696" max="7696" width="20.28515625" style="46" bestFit="1" customWidth="1"/>
    <col min="7697" max="7697" width="12.7109375" style="46" bestFit="1" customWidth="1"/>
    <col min="7698" max="7698" width="9.28515625" style="46"/>
    <col min="7699" max="7699" width="12.7109375" style="46" bestFit="1" customWidth="1"/>
    <col min="7700" max="7942" width="9.28515625" style="46"/>
    <col min="7943" max="7943" width="3.28515625" style="46" customWidth="1"/>
    <col min="7944" max="7944" width="19.7109375" style="46" customWidth="1"/>
    <col min="7945" max="7945" width="14.7109375" style="46" customWidth="1"/>
    <col min="7946" max="7946" width="17.28515625" style="46" customWidth="1"/>
    <col min="7947" max="7947" width="16.42578125" style="46" customWidth="1"/>
    <col min="7948" max="7948" width="14.28515625" style="46" customWidth="1"/>
    <col min="7949" max="7949" width="2.28515625" style="46" customWidth="1"/>
    <col min="7950" max="7950" width="9.42578125" style="46" customWidth="1"/>
    <col min="7951" max="7951" width="8.7109375" style="46" customWidth="1"/>
    <col min="7952" max="7952" width="20.28515625" style="46" bestFit="1" customWidth="1"/>
    <col min="7953" max="7953" width="12.7109375" style="46" bestFit="1" customWidth="1"/>
    <col min="7954" max="7954" width="9.28515625" style="46"/>
    <col min="7955" max="7955" width="12.7109375" style="46" bestFit="1" customWidth="1"/>
    <col min="7956" max="8198" width="9.28515625" style="46"/>
    <col min="8199" max="8199" width="3.28515625" style="46" customWidth="1"/>
    <col min="8200" max="8200" width="19.7109375" style="46" customWidth="1"/>
    <col min="8201" max="8201" width="14.7109375" style="46" customWidth="1"/>
    <col min="8202" max="8202" width="17.28515625" style="46" customWidth="1"/>
    <col min="8203" max="8203" width="16.42578125" style="46" customWidth="1"/>
    <col min="8204" max="8204" width="14.28515625" style="46" customWidth="1"/>
    <col min="8205" max="8205" width="2.28515625" style="46" customWidth="1"/>
    <col min="8206" max="8206" width="9.42578125" style="46" customWidth="1"/>
    <col min="8207" max="8207" width="8.7109375" style="46" customWidth="1"/>
    <col min="8208" max="8208" width="20.28515625" style="46" bestFit="1" customWidth="1"/>
    <col min="8209" max="8209" width="12.7109375" style="46" bestFit="1" customWidth="1"/>
    <col min="8210" max="8210" width="9.28515625" style="46"/>
    <col min="8211" max="8211" width="12.7109375" style="46" bestFit="1" customWidth="1"/>
    <col min="8212" max="8454" width="9.28515625" style="46"/>
    <col min="8455" max="8455" width="3.28515625" style="46" customWidth="1"/>
    <col min="8456" max="8456" width="19.7109375" style="46" customWidth="1"/>
    <col min="8457" max="8457" width="14.7109375" style="46" customWidth="1"/>
    <col min="8458" max="8458" width="17.28515625" style="46" customWidth="1"/>
    <col min="8459" max="8459" width="16.42578125" style="46" customWidth="1"/>
    <col min="8460" max="8460" width="14.28515625" style="46" customWidth="1"/>
    <col min="8461" max="8461" width="2.28515625" style="46" customWidth="1"/>
    <col min="8462" max="8462" width="9.42578125" style="46" customWidth="1"/>
    <col min="8463" max="8463" width="8.7109375" style="46" customWidth="1"/>
    <col min="8464" max="8464" width="20.28515625" style="46" bestFit="1" customWidth="1"/>
    <col min="8465" max="8465" width="12.7109375" style="46" bestFit="1" customWidth="1"/>
    <col min="8466" max="8466" width="9.28515625" style="46"/>
    <col min="8467" max="8467" width="12.7109375" style="46" bestFit="1" customWidth="1"/>
    <col min="8468" max="8710" width="9.28515625" style="46"/>
    <col min="8711" max="8711" width="3.28515625" style="46" customWidth="1"/>
    <col min="8712" max="8712" width="19.7109375" style="46" customWidth="1"/>
    <col min="8713" max="8713" width="14.7109375" style="46" customWidth="1"/>
    <col min="8714" max="8714" width="17.28515625" style="46" customWidth="1"/>
    <col min="8715" max="8715" width="16.42578125" style="46" customWidth="1"/>
    <col min="8716" max="8716" width="14.28515625" style="46" customWidth="1"/>
    <col min="8717" max="8717" width="2.28515625" style="46" customWidth="1"/>
    <col min="8718" max="8718" width="9.42578125" style="46" customWidth="1"/>
    <col min="8719" max="8719" width="8.7109375" style="46" customWidth="1"/>
    <col min="8720" max="8720" width="20.28515625" style="46" bestFit="1" customWidth="1"/>
    <col min="8721" max="8721" width="12.7109375" style="46" bestFit="1" customWidth="1"/>
    <col min="8722" max="8722" width="9.28515625" style="46"/>
    <col min="8723" max="8723" width="12.7109375" style="46" bestFit="1" customWidth="1"/>
    <col min="8724" max="8966" width="9.28515625" style="46"/>
    <col min="8967" max="8967" width="3.28515625" style="46" customWidth="1"/>
    <col min="8968" max="8968" width="19.7109375" style="46" customWidth="1"/>
    <col min="8969" max="8969" width="14.7109375" style="46" customWidth="1"/>
    <col min="8970" max="8970" width="17.28515625" style="46" customWidth="1"/>
    <col min="8971" max="8971" width="16.42578125" style="46" customWidth="1"/>
    <col min="8972" max="8972" width="14.28515625" style="46" customWidth="1"/>
    <col min="8973" max="8973" width="2.28515625" style="46" customWidth="1"/>
    <col min="8974" max="8974" width="9.42578125" style="46" customWidth="1"/>
    <col min="8975" max="8975" width="8.7109375" style="46" customWidth="1"/>
    <col min="8976" max="8976" width="20.28515625" style="46" bestFit="1" customWidth="1"/>
    <col min="8977" max="8977" width="12.7109375" style="46" bestFit="1" customWidth="1"/>
    <col min="8978" max="8978" width="9.28515625" style="46"/>
    <col min="8979" max="8979" width="12.7109375" style="46" bestFit="1" customWidth="1"/>
    <col min="8980" max="9222" width="9.28515625" style="46"/>
    <col min="9223" max="9223" width="3.28515625" style="46" customWidth="1"/>
    <col min="9224" max="9224" width="19.7109375" style="46" customWidth="1"/>
    <col min="9225" max="9225" width="14.7109375" style="46" customWidth="1"/>
    <col min="9226" max="9226" width="17.28515625" style="46" customWidth="1"/>
    <col min="9227" max="9227" width="16.42578125" style="46" customWidth="1"/>
    <col min="9228" max="9228" width="14.28515625" style="46" customWidth="1"/>
    <col min="9229" max="9229" width="2.28515625" style="46" customWidth="1"/>
    <col min="9230" max="9230" width="9.42578125" style="46" customWidth="1"/>
    <col min="9231" max="9231" width="8.7109375" style="46" customWidth="1"/>
    <col min="9232" max="9232" width="20.28515625" style="46" bestFit="1" customWidth="1"/>
    <col min="9233" max="9233" width="12.7109375" style="46" bestFit="1" customWidth="1"/>
    <col min="9234" max="9234" width="9.28515625" style="46"/>
    <col min="9235" max="9235" width="12.7109375" style="46" bestFit="1" customWidth="1"/>
    <col min="9236" max="9478" width="9.28515625" style="46"/>
    <col min="9479" max="9479" width="3.28515625" style="46" customWidth="1"/>
    <col min="9480" max="9480" width="19.7109375" style="46" customWidth="1"/>
    <col min="9481" max="9481" width="14.7109375" style="46" customWidth="1"/>
    <col min="9482" max="9482" width="17.28515625" style="46" customWidth="1"/>
    <col min="9483" max="9483" width="16.42578125" style="46" customWidth="1"/>
    <col min="9484" max="9484" width="14.28515625" style="46" customWidth="1"/>
    <col min="9485" max="9485" width="2.28515625" style="46" customWidth="1"/>
    <col min="9486" max="9486" width="9.42578125" style="46" customWidth="1"/>
    <col min="9487" max="9487" width="8.7109375" style="46" customWidth="1"/>
    <col min="9488" max="9488" width="20.28515625" style="46" bestFit="1" customWidth="1"/>
    <col min="9489" max="9489" width="12.7109375" style="46" bestFit="1" customWidth="1"/>
    <col min="9490" max="9490" width="9.28515625" style="46"/>
    <col min="9491" max="9491" width="12.7109375" style="46" bestFit="1" customWidth="1"/>
    <col min="9492" max="9734" width="9.28515625" style="46"/>
    <col min="9735" max="9735" width="3.28515625" style="46" customWidth="1"/>
    <col min="9736" max="9736" width="19.7109375" style="46" customWidth="1"/>
    <col min="9737" max="9737" width="14.7109375" style="46" customWidth="1"/>
    <col min="9738" max="9738" width="17.28515625" style="46" customWidth="1"/>
    <col min="9739" max="9739" width="16.42578125" style="46" customWidth="1"/>
    <col min="9740" max="9740" width="14.28515625" style="46" customWidth="1"/>
    <col min="9741" max="9741" width="2.28515625" style="46" customWidth="1"/>
    <col min="9742" max="9742" width="9.42578125" style="46" customWidth="1"/>
    <col min="9743" max="9743" width="8.7109375" style="46" customWidth="1"/>
    <col min="9744" max="9744" width="20.28515625" style="46" bestFit="1" customWidth="1"/>
    <col min="9745" max="9745" width="12.7109375" style="46" bestFit="1" customWidth="1"/>
    <col min="9746" max="9746" width="9.28515625" style="46"/>
    <col min="9747" max="9747" width="12.7109375" style="46" bestFit="1" customWidth="1"/>
    <col min="9748" max="9990" width="9.28515625" style="46"/>
    <col min="9991" max="9991" width="3.28515625" style="46" customWidth="1"/>
    <col min="9992" max="9992" width="19.7109375" style="46" customWidth="1"/>
    <col min="9993" max="9993" width="14.7109375" style="46" customWidth="1"/>
    <col min="9994" max="9994" width="17.28515625" style="46" customWidth="1"/>
    <col min="9995" max="9995" width="16.42578125" style="46" customWidth="1"/>
    <col min="9996" max="9996" width="14.28515625" style="46" customWidth="1"/>
    <col min="9997" max="9997" width="2.28515625" style="46" customWidth="1"/>
    <col min="9998" max="9998" width="9.42578125" style="46" customWidth="1"/>
    <col min="9999" max="9999" width="8.7109375" style="46" customWidth="1"/>
    <col min="10000" max="10000" width="20.28515625" style="46" bestFit="1" customWidth="1"/>
    <col min="10001" max="10001" width="12.7109375" style="46" bestFit="1" customWidth="1"/>
    <col min="10002" max="10002" width="9.28515625" style="46"/>
    <col min="10003" max="10003" width="12.7109375" style="46" bestFit="1" customWidth="1"/>
    <col min="10004" max="10246" width="9.28515625" style="46"/>
    <col min="10247" max="10247" width="3.28515625" style="46" customWidth="1"/>
    <col min="10248" max="10248" width="19.7109375" style="46" customWidth="1"/>
    <col min="10249" max="10249" width="14.7109375" style="46" customWidth="1"/>
    <col min="10250" max="10250" width="17.28515625" style="46" customWidth="1"/>
    <col min="10251" max="10251" width="16.42578125" style="46" customWidth="1"/>
    <col min="10252" max="10252" width="14.28515625" style="46" customWidth="1"/>
    <col min="10253" max="10253" width="2.28515625" style="46" customWidth="1"/>
    <col min="10254" max="10254" width="9.42578125" style="46" customWidth="1"/>
    <col min="10255" max="10255" width="8.7109375" style="46" customWidth="1"/>
    <col min="10256" max="10256" width="20.28515625" style="46" bestFit="1" customWidth="1"/>
    <col min="10257" max="10257" width="12.7109375" style="46" bestFit="1" customWidth="1"/>
    <col min="10258" max="10258" width="9.28515625" style="46"/>
    <col min="10259" max="10259" width="12.7109375" style="46" bestFit="1" customWidth="1"/>
    <col min="10260" max="10502" width="9.28515625" style="46"/>
    <col min="10503" max="10503" width="3.28515625" style="46" customWidth="1"/>
    <col min="10504" max="10504" width="19.7109375" style="46" customWidth="1"/>
    <col min="10505" max="10505" width="14.7109375" style="46" customWidth="1"/>
    <col min="10506" max="10506" width="17.28515625" style="46" customWidth="1"/>
    <col min="10507" max="10507" width="16.42578125" style="46" customWidth="1"/>
    <col min="10508" max="10508" width="14.28515625" style="46" customWidth="1"/>
    <col min="10509" max="10509" width="2.28515625" style="46" customWidth="1"/>
    <col min="10510" max="10510" width="9.42578125" style="46" customWidth="1"/>
    <col min="10511" max="10511" width="8.7109375" style="46" customWidth="1"/>
    <col min="10512" max="10512" width="20.28515625" style="46" bestFit="1" customWidth="1"/>
    <col min="10513" max="10513" width="12.7109375" style="46" bestFit="1" customWidth="1"/>
    <col min="10514" max="10514" width="9.28515625" style="46"/>
    <col min="10515" max="10515" width="12.7109375" style="46" bestFit="1" customWidth="1"/>
    <col min="10516" max="10758" width="9.28515625" style="46"/>
    <col min="10759" max="10759" width="3.28515625" style="46" customWidth="1"/>
    <col min="10760" max="10760" width="19.7109375" style="46" customWidth="1"/>
    <col min="10761" max="10761" width="14.7109375" style="46" customWidth="1"/>
    <col min="10762" max="10762" width="17.28515625" style="46" customWidth="1"/>
    <col min="10763" max="10763" width="16.42578125" style="46" customWidth="1"/>
    <col min="10764" max="10764" width="14.28515625" style="46" customWidth="1"/>
    <col min="10765" max="10765" width="2.28515625" style="46" customWidth="1"/>
    <col min="10766" max="10766" width="9.42578125" style="46" customWidth="1"/>
    <col min="10767" max="10767" width="8.7109375" style="46" customWidth="1"/>
    <col min="10768" max="10768" width="20.28515625" style="46" bestFit="1" customWidth="1"/>
    <col min="10769" max="10769" width="12.7109375" style="46" bestFit="1" customWidth="1"/>
    <col min="10770" max="10770" width="9.28515625" style="46"/>
    <col min="10771" max="10771" width="12.7109375" style="46" bestFit="1" customWidth="1"/>
    <col min="10772" max="11014" width="9.28515625" style="46"/>
    <col min="11015" max="11015" width="3.28515625" style="46" customWidth="1"/>
    <col min="11016" max="11016" width="19.7109375" style="46" customWidth="1"/>
    <col min="11017" max="11017" width="14.7109375" style="46" customWidth="1"/>
    <col min="11018" max="11018" width="17.28515625" style="46" customWidth="1"/>
    <col min="11019" max="11019" width="16.42578125" style="46" customWidth="1"/>
    <col min="11020" max="11020" width="14.28515625" style="46" customWidth="1"/>
    <col min="11021" max="11021" width="2.28515625" style="46" customWidth="1"/>
    <col min="11022" max="11022" width="9.42578125" style="46" customWidth="1"/>
    <col min="11023" max="11023" width="8.7109375" style="46" customWidth="1"/>
    <col min="11024" max="11024" width="20.28515625" style="46" bestFit="1" customWidth="1"/>
    <col min="11025" max="11025" width="12.7109375" style="46" bestFit="1" customWidth="1"/>
    <col min="11026" max="11026" width="9.28515625" style="46"/>
    <col min="11027" max="11027" width="12.7109375" style="46" bestFit="1" customWidth="1"/>
    <col min="11028" max="11270" width="9.28515625" style="46"/>
    <col min="11271" max="11271" width="3.28515625" style="46" customWidth="1"/>
    <col min="11272" max="11272" width="19.7109375" style="46" customWidth="1"/>
    <col min="11273" max="11273" width="14.7109375" style="46" customWidth="1"/>
    <col min="11274" max="11274" width="17.28515625" style="46" customWidth="1"/>
    <col min="11275" max="11275" width="16.42578125" style="46" customWidth="1"/>
    <col min="11276" max="11276" width="14.28515625" style="46" customWidth="1"/>
    <col min="11277" max="11277" width="2.28515625" style="46" customWidth="1"/>
    <col min="11278" max="11278" width="9.42578125" style="46" customWidth="1"/>
    <col min="11279" max="11279" width="8.7109375" style="46" customWidth="1"/>
    <col min="11280" max="11280" width="20.28515625" style="46" bestFit="1" customWidth="1"/>
    <col min="11281" max="11281" width="12.7109375" style="46" bestFit="1" customWidth="1"/>
    <col min="11282" max="11282" width="9.28515625" style="46"/>
    <col min="11283" max="11283" width="12.7109375" style="46" bestFit="1" customWidth="1"/>
    <col min="11284" max="11526" width="9.28515625" style="46"/>
    <col min="11527" max="11527" width="3.28515625" style="46" customWidth="1"/>
    <col min="11528" max="11528" width="19.7109375" style="46" customWidth="1"/>
    <col min="11529" max="11529" width="14.7109375" style="46" customWidth="1"/>
    <col min="11530" max="11530" width="17.28515625" style="46" customWidth="1"/>
    <col min="11531" max="11531" width="16.42578125" style="46" customWidth="1"/>
    <col min="11532" max="11532" width="14.28515625" style="46" customWidth="1"/>
    <col min="11533" max="11533" width="2.28515625" style="46" customWidth="1"/>
    <col min="11534" max="11534" width="9.42578125" style="46" customWidth="1"/>
    <col min="11535" max="11535" width="8.7109375" style="46" customWidth="1"/>
    <col min="11536" max="11536" width="20.28515625" style="46" bestFit="1" customWidth="1"/>
    <col min="11537" max="11537" width="12.7109375" style="46" bestFit="1" customWidth="1"/>
    <col min="11538" max="11538" width="9.28515625" style="46"/>
    <col min="11539" max="11539" width="12.7109375" style="46" bestFit="1" customWidth="1"/>
    <col min="11540" max="11782" width="9.28515625" style="46"/>
    <col min="11783" max="11783" width="3.28515625" style="46" customWidth="1"/>
    <col min="11784" max="11784" width="19.7109375" style="46" customWidth="1"/>
    <col min="11785" max="11785" width="14.7109375" style="46" customWidth="1"/>
    <col min="11786" max="11786" width="17.28515625" style="46" customWidth="1"/>
    <col min="11787" max="11787" width="16.42578125" style="46" customWidth="1"/>
    <col min="11788" max="11788" width="14.28515625" style="46" customWidth="1"/>
    <col min="11789" max="11789" width="2.28515625" style="46" customWidth="1"/>
    <col min="11790" max="11790" width="9.42578125" style="46" customWidth="1"/>
    <col min="11791" max="11791" width="8.7109375" style="46" customWidth="1"/>
    <col min="11792" max="11792" width="20.28515625" style="46" bestFit="1" customWidth="1"/>
    <col min="11793" max="11793" width="12.7109375" style="46" bestFit="1" customWidth="1"/>
    <col min="11794" max="11794" width="9.28515625" style="46"/>
    <col min="11795" max="11795" width="12.7109375" style="46" bestFit="1" customWidth="1"/>
    <col min="11796" max="12038" width="9.28515625" style="46"/>
    <col min="12039" max="12039" width="3.28515625" style="46" customWidth="1"/>
    <col min="12040" max="12040" width="19.7109375" style="46" customWidth="1"/>
    <col min="12041" max="12041" width="14.7109375" style="46" customWidth="1"/>
    <col min="12042" max="12042" width="17.28515625" style="46" customWidth="1"/>
    <col min="12043" max="12043" width="16.42578125" style="46" customWidth="1"/>
    <col min="12044" max="12044" width="14.28515625" style="46" customWidth="1"/>
    <col min="12045" max="12045" width="2.28515625" style="46" customWidth="1"/>
    <col min="12046" max="12046" width="9.42578125" style="46" customWidth="1"/>
    <col min="12047" max="12047" width="8.7109375" style="46" customWidth="1"/>
    <col min="12048" max="12048" width="20.28515625" style="46" bestFit="1" customWidth="1"/>
    <col min="12049" max="12049" width="12.7109375" style="46" bestFit="1" customWidth="1"/>
    <col min="12050" max="12050" width="9.28515625" style="46"/>
    <col min="12051" max="12051" width="12.7109375" style="46" bestFit="1" customWidth="1"/>
    <col min="12052" max="12294" width="9.28515625" style="46"/>
    <col min="12295" max="12295" width="3.28515625" style="46" customWidth="1"/>
    <col min="12296" max="12296" width="19.7109375" style="46" customWidth="1"/>
    <col min="12297" max="12297" width="14.7109375" style="46" customWidth="1"/>
    <col min="12298" max="12298" width="17.28515625" style="46" customWidth="1"/>
    <col min="12299" max="12299" width="16.42578125" style="46" customWidth="1"/>
    <col min="12300" max="12300" width="14.28515625" style="46" customWidth="1"/>
    <col min="12301" max="12301" width="2.28515625" style="46" customWidth="1"/>
    <col min="12302" max="12302" width="9.42578125" style="46" customWidth="1"/>
    <col min="12303" max="12303" width="8.7109375" style="46" customWidth="1"/>
    <col min="12304" max="12304" width="20.28515625" style="46" bestFit="1" customWidth="1"/>
    <col min="12305" max="12305" width="12.7109375" style="46" bestFit="1" customWidth="1"/>
    <col min="12306" max="12306" width="9.28515625" style="46"/>
    <col min="12307" max="12307" width="12.7109375" style="46" bestFit="1" customWidth="1"/>
    <col min="12308" max="12550" width="9.28515625" style="46"/>
    <col min="12551" max="12551" width="3.28515625" style="46" customWidth="1"/>
    <col min="12552" max="12552" width="19.7109375" style="46" customWidth="1"/>
    <col min="12553" max="12553" width="14.7109375" style="46" customWidth="1"/>
    <col min="12554" max="12554" width="17.28515625" style="46" customWidth="1"/>
    <col min="12555" max="12555" width="16.42578125" style="46" customWidth="1"/>
    <col min="12556" max="12556" width="14.28515625" style="46" customWidth="1"/>
    <col min="12557" max="12557" width="2.28515625" style="46" customWidth="1"/>
    <col min="12558" max="12558" width="9.42578125" style="46" customWidth="1"/>
    <col min="12559" max="12559" width="8.7109375" style="46" customWidth="1"/>
    <col min="12560" max="12560" width="20.28515625" style="46" bestFit="1" customWidth="1"/>
    <col min="12561" max="12561" width="12.7109375" style="46" bestFit="1" customWidth="1"/>
    <col min="12562" max="12562" width="9.28515625" style="46"/>
    <col min="12563" max="12563" width="12.7109375" style="46" bestFit="1" customWidth="1"/>
    <col min="12564" max="12806" width="9.28515625" style="46"/>
    <col min="12807" max="12807" width="3.28515625" style="46" customWidth="1"/>
    <col min="12808" max="12808" width="19.7109375" style="46" customWidth="1"/>
    <col min="12809" max="12809" width="14.7109375" style="46" customWidth="1"/>
    <col min="12810" max="12810" width="17.28515625" style="46" customWidth="1"/>
    <col min="12811" max="12811" width="16.42578125" style="46" customWidth="1"/>
    <col min="12812" max="12812" width="14.28515625" style="46" customWidth="1"/>
    <col min="12813" max="12813" width="2.28515625" style="46" customWidth="1"/>
    <col min="12814" max="12814" width="9.42578125" style="46" customWidth="1"/>
    <col min="12815" max="12815" width="8.7109375" style="46" customWidth="1"/>
    <col min="12816" max="12816" width="20.28515625" style="46" bestFit="1" customWidth="1"/>
    <col min="12817" max="12817" width="12.7109375" style="46" bestFit="1" customWidth="1"/>
    <col min="12818" max="12818" width="9.28515625" style="46"/>
    <col min="12819" max="12819" width="12.7109375" style="46" bestFit="1" customWidth="1"/>
    <col min="12820" max="13062" width="9.28515625" style="46"/>
    <col min="13063" max="13063" width="3.28515625" style="46" customWidth="1"/>
    <col min="13064" max="13064" width="19.7109375" style="46" customWidth="1"/>
    <col min="13065" max="13065" width="14.7109375" style="46" customWidth="1"/>
    <col min="13066" max="13066" width="17.28515625" style="46" customWidth="1"/>
    <col min="13067" max="13067" width="16.42578125" style="46" customWidth="1"/>
    <col min="13068" max="13068" width="14.28515625" style="46" customWidth="1"/>
    <col min="13069" max="13069" width="2.28515625" style="46" customWidth="1"/>
    <col min="13070" max="13070" width="9.42578125" style="46" customWidth="1"/>
    <col min="13071" max="13071" width="8.7109375" style="46" customWidth="1"/>
    <col min="13072" max="13072" width="20.28515625" style="46" bestFit="1" customWidth="1"/>
    <col min="13073" max="13073" width="12.7109375" style="46" bestFit="1" customWidth="1"/>
    <col min="13074" max="13074" width="9.28515625" style="46"/>
    <col min="13075" max="13075" width="12.7109375" style="46" bestFit="1" customWidth="1"/>
    <col min="13076" max="13318" width="9.28515625" style="46"/>
    <col min="13319" max="13319" width="3.28515625" style="46" customWidth="1"/>
    <col min="13320" max="13320" width="19.7109375" style="46" customWidth="1"/>
    <col min="13321" max="13321" width="14.7109375" style="46" customWidth="1"/>
    <col min="13322" max="13322" width="17.28515625" style="46" customWidth="1"/>
    <col min="13323" max="13323" width="16.42578125" style="46" customWidth="1"/>
    <col min="13324" max="13324" width="14.28515625" style="46" customWidth="1"/>
    <col min="13325" max="13325" width="2.28515625" style="46" customWidth="1"/>
    <col min="13326" max="13326" width="9.42578125" style="46" customWidth="1"/>
    <col min="13327" max="13327" width="8.7109375" style="46" customWidth="1"/>
    <col min="13328" max="13328" width="20.28515625" style="46" bestFit="1" customWidth="1"/>
    <col min="13329" max="13329" width="12.7109375" style="46" bestFit="1" customWidth="1"/>
    <col min="13330" max="13330" width="9.28515625" style="46"/>
    <col min="13331" max="13331" width="12.7109375" style="46" bestFit="1" customWidth="1"/>
    <col min="13332" max="13574" width="9.28515625" style="46"/>
    <col min="13575" max="13575" width="3.28515625" style="46" customWidth="1"/>
    <col min="13576" max="13576" width="19.7109375" style="46" customWidth="1"/>
    <col min="13577" max="13577" width="14.7109375" style="46" customWidth="1"/>
    <col min="13578" max="13578" width="17.28515625" style="46" customWidth="1"/>
    <col min="13579" max="13579" width="16.42578125" style="46" customWidth="1"/>
    <col min="13580" max="13580" width="14.28515625" style="46" customWidth="1"/>
    <col min="13581" max="13581" width="2.28515625" style="46" customWidth="1"/>
    <col min="13582" max="13582" width="9.42578125" style="46" customWidth="1"/>
    <col min="13583" max="13583" width="8.7109375" style="46" customWidth="1"/>
    <col min="13584" max="13584" width="20.28515625" style="46" bestFit="1" customWidth="1"/>
    <col min="13585" max="13585" width="12.7109375" style="46" bestFit="1" customWidth="1"/>
    <col min="13586" max="13586" width="9.28515625" style="46"/>
    <col min="13587" max="13587" width="12.7109375" style="46" bestFit="1" customWidth="1"/>
    <col min="13588" max="13830" width="9.28515625" style="46"/>
    <col min="13831" max="13831" width="3.28515625" style="46" customWidth="1"/>
    <col min="13832" max="13832" width="19.7109375" style="46" customWidth="1"/>
    <col min="13833" max="13833" width="14.7109375" style="46" customWidth="1"/>
    <col min="13834" max="13834" width="17.28515625" style="46" customWidth="1"/>
    <col min="13835" max="13835" width="16.42578125" style="46" customWidth="1"/>
    <col min="13836" max="13836" width="14.28515625" style="46" customWidth="1"/>
    <col min="13837" max="13837" width="2.28515625" style="46" customWidth="1"/>
    <col min="13838" max="13838" width="9.42578125" style="46" customWidth="1"/>
    <col min="13839" max="13839" width="8.7109375" style="46" customWidth="1"/>
    <col min="13840" max="13840" width="20.28515625" style="46" bestFit="1" customWidth="1"/>
    <col min="13841" max="13841" width="12.7109375" style="46" bestFit="1" customWidth="1"/>
    <col min="13842" max="13842" width="9.28515625" style="46"/>
    <col min="13843" max="13843" width="12.7109375" style="46" bestFit="1" customWidth="1"/>
    <col min="13844" max="14086" width="9.28515625" style="46"/>
    <col min="14087" max="14087" width="3.28515625" style="46" customWidth="1"/>
    <col min="14088" max="14088" width="19.7109375" style="46" customWidth="1"/>
    <col min="14089" max="14089" width="14.7109375" style="46" customWidth="1"/>
    <col min="14090" max="14090" width="17.28515625" style="46" customWidth="1"/>
    <col min="14091" max="14091" width="16.42578125" style="46" customWidth="1"/>
    <col min="14092" max="14092" width="14.28515625" style="46" customWidth="1"/>
    <col min="14093" max="14093" width="2.28515625" style="46" customWidth="1"/>
    <col min="14094" max="14094" width="9.42578125" style="46" customWidth="1"/>
    <col min="14095" max="14095" width="8.7109375" style="46" customWidth="1"/>
    <col min="14096" max="14096" width="20.28515625" style="46" bestFit="1" customWidth="1"/>
    <col min="14097" max="14097" width="12.7109375" style="46" bestFit="1" customWidth="1"/>
    <col min="14098" max="14098" width="9.28515625" style="46"/>
    <col min="14099" max="14099" width="12.7109375" style="46" bestFit="1" customWidth="1"/>
    <col min="14100" max="14342" width="9.28515625" style="46"/>
    <col min="14343" max="14343" width="3.28515625" style="46" customWidth="1"/>
    <col min="14344" max="14344" width="19.7109375" style="46" customWidth="1"/>
    <col min="14345" max="14345" width="14.7109375" style="46" customWidth="1"/>
    <col min="14346" max="14346" width="17.28515625" style="46" customWidth="1"/>
    <col min="14347" max="14347" width="16.42578125" style="46" customWidth="1"/>
    <col min="14348" max="14348" width="14.28515625" style="46" customWidth="1"/>
    <col min="14349" max="14349" width="2.28515625" style="46" customWidth="1"/>
    <col min="14350" max="14350" width="9.42578125" style="46" customWidth="1"/>
    <col min="14351" max="14351" width="8.7109375" style="46" customWidth="1"/>
    <col min="14352" max="14352" width="20.28515625" style="46" bestFit="1" customWidth="1"/>
    <col min="14353" max="14353" width="12.7109375" style="46" bestFit="1" customWidth="1"/>
    <col min="14354" max="14354" width="9.28515625" style="46"/>
    <col min="14355" max="14355" width="12.7109375" style="46" bestFit="1" customWidth="1"/>
    <col min="14356" max="14598" width="9.28515625" style="46"/>
    <col min="14599" max="14599" width="3.28515625" style="46" customWidth="1"/>
    <col min="14600" max="14600" width="19.7109375" style="46" customWidth="1"/>
    <col min="14601" max="14601" width="14.7109375" style="46" customWidth="1"/>
    <col min="14602" max="14602" width="17.28515625" style="46" customWidth="1"/>
    <col min="14603" max="14603" width="16.42578125" style="46" customWidth="1"/>
    <col min="14604" max="14604" width="14.28515625" style="46" customWidth="1"/>
    <col min="14605" max="14605" width="2.28515625" style="46" customWidth="1"/>
    <col min="14606" max="14606" width="9.42578125" style="46" customWidth="1"/>
    <col min="14607" max="14607" width="8.7109375" style="46" customWidth="1"/>
    <col min="14608" max="14608" width="20.28515625" style="46" bestFit="1" customWidth="1"/>
    <col min="14609" max="14609" width="12.7109375" style="46" bestFit="1" customWidth="1"/>
    <col min="14610" max="14610" width="9.28515625" style="46"/>
    <col min="14611" max="14611" width="12.7109375" style="46" bestFit="1" customWidth="1"/>
    <col min="14612" max="14854" width="9.28515625" style="46"/>
    <col min="14855" max="14855" width="3.28515625" style="46" customWidth="1"/>
    <col min="14856" max="14856" width="19.7109375" style="46" customWidth="1"/>
    <col min="14857" max="14857" width="14.7109375" style="46" customWidth="1"/>
    <col min="14858" max="14858" width="17.28515625" style="46" customWidth="1"/>
    <col min="14859" max="14859" width="16.42578125" style="46" customWidth="1"/>
    <col min="14860" max="14860" width="14.28515625" style="46" customWidth="1"/>
    <col min="14861" max="14861" width="2.28515625" style="46" customWidth="1"/>
    <col min="14862" max="14862" width="9.42578125" style="46" customWidth="1"/>
    <col min="14863" max="14863" width="8.7109375" style="46" customWidth="1"/>
    <col min="14864" max="14864" width="20.28515625" style="46" bestFit="1" customWidth="1"/>
    <col min="14865" max="14865" width="12.7109375" style="46" bestFit="1" customWidth="1"/>
    <col min="14866" max="14866" width="9.28515625" style="46"/>
    <col min="14867" max="14867" width="12.7109375" style="46" bestFit="1" customWidth="1"/>
    <col min="14868" max="15110" width="9.28515625" style="46"/>
    <col min="15111" max="15111" width="3.28515625" style="46" customWidth="1"/>
    <col min="15112" max="15112" width="19.7109375" style="46" customWidth="1"/>
    <col min="15113" max="15113" width="14.7109375" style="46" customWidth="1"/>
    <col min="15114" max="15114" width="17.28515625" style="46" customWidth="1"/>
    <col min="15115" max="15115" width="16.42578125" style="46" customWidth="1"/>
    <col min="15116" max="15116" width="14.28515625" style="46" customWidth="1"/>
    <col min="15117" max="15117" width="2.28515625" style="46" customWidth="1"/>
    <col min="15118" max="15118" width="9.42578125" style="46" customWidth="1"/>
    <col min="15119" max="15119" width="8.7109375" style="46" customWidth="1"/>
    <col min="15120" max="15120" width="20.28515625" style="46" bestFit="1" customWidth="1"/>
    <col min="15121" max="15121" width="12.7109375" style="46" bestFit="1" customWidth="1"/>
    <col min="15122" max="15122" width="9.28515625" style="46"/>
    <col min="15123" max="15123" width="12.7109375" style="46" bestFit="1" customWidth="1"/>
    <col min="15124" max="15366" width="9.28515625" style="46"/>
    <col min="15367" max="15367" width="3.28515625" style="46" customWidth="1"/>
    <col min="15368" max="15368" width="19.7109375" style="46" customWidth="1"/>
    <col min="15369" max="15369" width="14.7109375" style="46" customWidth="1"/>
    <col min="15370" max="15370" width="17.28515625" style="46" customWidth="1"/>
    <col min="15371" max="15371" width="16.42578125" style="46" customWidth="1"/>
    <col min="15372" max="15372" width="14.28515625" style="46" customWidth="1"/>
    <col min="15373" max="15373" width="2.28515625" style="46" customWidth="1"/>
    <col min="15374" max="15374" width="9.42578125" style="46" customWidth="1"/>
    <col min="15375" max="15375" width="8.7109375" style="46" customWidth="1"/>
    <col min="15376" max="15376" width="20.28515625" style="46" bestFit="1" customWidth="1"/>
    <col min="15377" max="15377" width="12.7109375" style="46" bestFit="1" customWidth="1"/>
    <col min="15378" max="15378" width="9.28515625" style="46"/>
    <col min="15379" max="15379" width="12.7109375" style="46" bestFit="1" customWidth="1"/>
    <col min="15380" max="15622" width="9.28515625" style="46"/>
    <col min="15623" max="15623" width="3.28515625" style="46" customWidth="1"/>
    <col min="15624" max="15624" width="19.7109375" style="46" customWidth="1"/>
    <col min="15625" max="15625" width="14.7109375" style="46" customWidth="1"/>
    <col min="15626" max="15626" width="17.28515625" style="46" customWidth="1"/>
    <col min="15627" max="15627" width="16.42578125" style="46" customWidth="1"/>
    <col min="15628" max="15628" width="14.28515625" style="46" customWidth="1"/>
    <col min="15629" max="15629" width="2.28515625" style="46" customWidth="1"/>
    <col min="15630" max="15630" width="9.42578125" style="46" customWidth="1"/>
    <col min="15631" max="15631" width="8.7109375" style="46" customWidth="1"/>
    <col min="15632" max="15632" width="20.28515625" style="46" bestFit="1" customWidth="1"/>
    <col min="15633" max="15633" width="12.7109375" style="46" bestFit="1" customWidth="1"/>
    <col min="15634" max="15634" width="9.28515625" style="46"/>
    <col min="15635" max="15635" width="12.7109375" style="46" bestFit="1" customWidth="1"/>
    <col min="15636" max="15878" width="9.28515625" style="46"/>
    <col min="15879" max="15879" width="3.28515625" style="46" customWidth="1"/>
    <col min="15880" max="15880" width="19.7109375" style="46" customWidth="1"/>
    <col min="15881" max="15881" width="14.7109375" style="46" customWidth="1"/>
    <col min="15882" max="15882" width="17.28515625" style="46" customWidth="1"/>
    <col min="15883" max="15883" width="16.42578125" style="46" customWidth="1"/>
    <col min="15884" max="15884" width="14.28515625" style="46" customWidth="1"/>
    <col min="15885" max="15885" width="2.28515625" style="46" customWidth="1"/>
    <col min="15886" max="15886" width="9.42578125" style="46" customWidth="1"/>
    <col min="15887" max="15887" width="8.7109375" style="46" customWidth="1"/>
    <col min="15888" max="15888" width="20.28515625" style="46" bestFit="1" customWidth="1"/>
    <col min="15889" max="15889" width="12.7109375" style="46" bestFit="1" customWidth="1"/>
    <col min="15890" max="15890" width="9.28515625" style="46"/>
    <col min="15891" max="15891" width="12.7109375" style="46" bestFit="1" customWidth="1"/>
    <col min="15892" max="16134" width="9.28515625" style="46"/>
    <col min="16135" max="16135" width="3.28515625" style="46" customWidth="1"/>
    <col min="16136" max="16136" width="19.7109375" style="46" customWidth="1"/>
    <col min="16137" max="16137" width="14.7109375" style="46" customWidth="1"/>
    <col min="16138" max="16138" width="17.28515625" style="46" customWidth="1"/>
    <col min="16139" max="16139" width="16.42578125" style="46" customWidth="1"/>
    <col min="16140" max="16140" width="14.28515625" style="46" customWidth="1"/>
    <col min="16141" max="16141" width="2.28515625" style="46" customWidth="1"/>
    <col min="16142" max="16142" width="9.42578125" style="46" customWidth="1"/>
    <col min="16143" max="16143" width="8.7109375" style="46" customWidth="1"/>
    <col min="16144" max="16144" width="20.28515625" style="46" bestFit="1" customWidth="1"/>
    <col min="16145" max="16145" width="12.7109375" style="46" bestFit="1" customWidth="1"/>
    <col min="16146" max="16146" width="9.28515625" style="46"/>
    <col min="16147" max="16147" width="12.7109375" style="46" bestFit="1" customWidth="1"/>
    <col min="16148" max="16384" width="9.28515625" style="46"/>
  </cols>
  <sheetData>
    <row r="1" spans="1:11" s="1" customFormat="1" ht="65.45" customHeight="1"/>
    <row r="2" spans="1:11" s="1" customFormat="1" ht="15" customHeight="1">
      <c r="A2" s="2"/>
      <c r="B2" s="3"/>
      <c r="C2" s="3"/>
      <c r="D2" s="3"/>
      <c r="E2" s="3"/>
      <c r="F2" s="3"/>
      <c r="G2" s="3"/>
      <c r="H2" s="3"/>
      <c r="I2" s="3"/>
    </row>
    <row r="3" spans="1:11" s="1" customFormat="1" ht="81" customHeight="1">
      <c r="A3" s="2"/>
      <c r="B3" s="4"/>
      <c r="C3" s="5"/>
      <c r="D3" s="311" t="s">
        <v>0</v>
      </c>
      <c r="E3" s="311"/>
      <c r="F3" s="311" t="s">
        <v>1</v>
      </c>
      <c r="G3" s="311"/>
      <c r="H3" s="311"/>
      <c r="I3" s="311"/>
    </row>
    <row r="4" spans="1:11" s="1" customFormat="1" ht="75.599999999999994" customHeight="1">
      <c r="A4" s="2"/>
      <c r="B4" s="321" t="s">
        <v>64</v>
      </c>
      <c r="C4" s="321"/>
      <c r="D4" s="321"/>
      <c r="E4" s="321"/>
      <c r="F4" s="321"/>
      <c r="G4" s="321"/>
      <c r="H4" s="321"/>
    </row>
    <row r="5" spans="1:11" s="1" customFormat="1" ht="15" customHeight="1">
      <c r="A5" s="6"/>
      <c r="B5" s="143" t="s">
        <v>2</v>
      </c>
      <c r="C5" s="148">
        <v>1.1000000000000001</v>
      </c>
      <c r="D5" s="144"/>
      <c r="E5" s="145" t="s">
        <v>3</v>
      </c>
      <c r="F5" s="146">
        <v>44440</v>
      </c>
      <c r="G5" s="120"/>
      <c r="H5" s="144"/>
      <c r="I5" s="147"/>
      <c r="J5" s="7"/>
      <c r="K5" s="7"/>
    </row>
    <row r="6" spans="1:11" s="2" customFormat="1"/>
    <row r="7" spans="1:11" s="2" customFormat="1" ht="225.6" customHeight="1">
      <c r="B7" s="316" t="s">
        <v>266</v>
      </c>
      <c r="C7" s="317"/>
      <c r="D7" s="317"/>
      <c r="E7" s="317"/>
      <c r="F7" s="317"/>
      <c r="G7" s="317"/>
      <c r="H7" s="317"/>
      <c r="I7" s="318"/>
      <c r="K7" s="80"/>
    </row>
    <row r="8" spans="1:11" s="8" customFormat="1" ht="3" customHeight="1">
      <c r="B8" s="9"/>
      <c r="C8" s="10"/>
      <c r="D8" s="11"/>
      <c r="E8" s="12"/>
      <c r="F8" s="10"/>
      <c r="G8" s="10"/>
    </row>
    <row r="9" spans="1:11" s="8" customFormat="1" ht="18" customHeight="1">
      <c r="B9" s="13"/>
      <c r="C9" s="13"/>
      <c r="D9" s="14"/>
      <c r="E9" s="77"/>
      <c r="F9" s="13"/>
      <c r="G9" s="13"/>
      <c r="H9" s="2"/>
      <c r="I9" s="2"/>
    </row>
    <row r="10" spans="1:11" s="15" customFormat="1" ht="17.25" customHeight="1">
      <c r="B10" s="118" t="s">
        <v>70</v>
      </c>
      <c r="C10" s="119"/>
      <c r="D10" s="119"/>
      <c r="E10" s="119"/>
      <c r="F10" s="119"/>
      <c r="G10" s="119"/>
      <c r="H10" s="120"/>
      <c r="I10" s="120"/>
      <c r="J10" s="16"/>
    </row>
    <row r="11" spans="1:11" s="15" customFormat="1" ht="10.15" customHeight="1">
      <c r="B11" s="17"/>
      <c r="C11" s="17"/>
      <c r="D11" s="17"/>
      <c r="E11" s="17"/>
      <c r="F11" s="17"/>
      <c r="G11" s="17"/>
      <c r="H11" s="18"/>
      <c r="I11" s="18"/>
      <c r="J11" s="19"/>
    </row>
    <row r="12" spans="1:11" s="16" customFormat="1" ht="20.100000000000001" customHeight="1">
      <c r="B12" s="106" t="s">
        <v>4</v>
      </c>
      <c r="C12" s="107"/>
      <c r="D12" s="107"/>
      <c r="E12" s="107"/>
      <c r="F12" s="108"/>
      <c r="G12" s="20"/>
      <c r="H12" s="319"/>
      <c r="I12" s="320"/>
      <c r="J12" s="21" t="str">
        <f>IF(AND(H12="",H17=""),"",IF(ISNA(F58),"ERROR: Please enter a valid postcode",""))</f>
        <v/>
      </c>
    </row>
    <row r="13" spans="1:11" s="16" customFormat="1" ht="20.100000000000001" customHeight="1">
      <c r="B13" s="109" t="s">
        <v>67</v>
      </c>
      <c r="C13" s="152"/>
      <c r="D13" s="152"/>
      <c r="E13" s="152"/>
      <c r="F13" s="153"/>
      <c r="G13" s="20"/>
      <c r="H13" s="319"/>
      <c r="I13" s="320"/>
      <c r="J13" s="21"/>
    </row>
    <row r="14" spans="1:11" s="16" customFormat="1" ht="20.100000000000001" customHeight="1">
      <c r="B14" s="109" t="s">
        <v>68</v>
      </c>
      <c r="C14" s="152"/>
      <c r="D14" s="152"/>
      <c r="E14" s="152"/>
      <c r="F14" s="153"/>
      <c r="G14" s="20"/>
      <c r="H14" s="319"/>
      <c r="I14" s="320"/>
      <c r="J14" s="21"/>
    </row>
    <row r="15" spans="1:11" s="16" customFormat="1" ht="20.100000000000001" customHeight="1">
      <c r="B15" s="177" t="s">
        <v>69</v>
      </c>
      <c r="C15" s="178"/>
      <c r="D15" s="178"/>
      <c r="E15" s="178"/>
      <c r="F15" s="110"/>
      <c r="G15" s="20"/>
      <c r="H15" s="322"/>
      <c r="I15" s="323"/>
    </row>
    <row r="16" spans="1:11" s="16" customFormat="1" ht="12.75" customHeight="1">
      <c r="B16" s="24"/>
      <c r="C16" s="22"/>
      <c r="D16" s="22"/>
      <c r="E16" s="22"/>
      <c r="F16" s="22"/>
      <c r="G16" s="23"/>
      <c r="H16" s="25"/>
      <c r="I16" s="26"/>
      <c r="J16" s="168"/>
    </row>
    <row r="17" spans="2:22" s="16" customFormat="1" ht="20.100000000000001" customHeight="1">
      <c r="B17" s="106" t="s">
        <v>5</v>
      </c>
      <c r="C17" s="111"/>
      <c r="D17" s="111"/>
      <c r="E17" s="111"/>
      <c r="F17" s="112" t="s">
        <v>6</v>
      </c>
      <c r="G17" s="27"/>
      <c r="H17" s="312"/>
      <c r="I17" s="313"/>
      <c r="J17" s="169"/>
    </row>
    <row r="18" spans="2:22" s="16" customFormat="1" ht="20.100000000000001" customHeight="1">
      <c r="B18" s="113"/>
      <c r="C18" s="114"/>
      <c r="D18" s="114"/>
      <c r="E18" s="114"/>
      <c r="F18" s="115" t="s">
        <v>7</v>
      </c>
      <c r="G18" s="86"/>
      <c r="H18" s="312"/>
      <c r="I18" s="313"/>
      <c r="J18" s="169"/>
    </row>
    <row r="19" spans="2:22" s="16" customFormat="1" ht="20.100000000000001" customHeight="1">
      <c r="B19" s="116"/>
      <c r="C19" s="117"/>
      <c r="D19" s="117"/>
      <c r="E19" s="129"/>
      <c r="F19" s="115" t="s">
        <v>8</v>
      </c>
      <c r="G19" s="86"/>
      <c r="H19" s="314"/>
      <c r="I19" s="315"/>
      <c r="J19" s="168"/>
    </row>
    <row r="20" spans="2:22" s="16" customFormat="1" ht="20.100000000000001" customHeight="1">
      <c r="B20" s="28"/>
      <c r="C20" s="28"/>
      <c r="D20" s="28"/>
      <c r="E20" s="130"/>
      <c r="F20" s="131" t="s">
        <v>9</v>
      </c>
      <c r="G20" s="86"/>
      <c r="H20" s="310">
        <f>H17+H18/3.6+H19*38.6/3.6</f>
        <v>0</v>
      </c>
      <c r="I20" s="310"/>
      <c r="J20" s="168"/>
    </row>
    <row r="21" spans="2:22" s="16" customFormat="1" ht="20.100000000000001" customHeight="1">
      <c r="B21" s="28"/>
      <c r="C21" s="28"/>
      <c r="D21" s="28"/>
      <c r="E21" s="28"/>
      <c r="F21" s="28"/>
      <c r="G21" s="28"/>
      <c r="H21" s="28"/>
      <c r="I21" s="28"/>
      <c r="J21" s="168"/>
    </row>
    <row r="22" spans="2:22" s="16" customFormat="1" ht="20.100000000000001" customHeight="1">
      <c r="B22" s="28"/>
      <c r="C22" s="28"/>
      <c r="D22" s="28"/>
      <c r="E22" s="28"/>
      <c r="F22" s="28"/>
      <c r="G22" s="28"/>
      <c r="H22" s="28"/>
      <c r="I22" s="28"/>
      <c r="J22" s="168"/>
    </row>
    <row r="23" spans="2:22" s="16" customFormat="1" ht="20.100000000000001" customHeight="1">
      <c r="B23" s="150" t="s">
        <v>265</v>
      </c>
      <c r="C23" s="28"/>
      <c r="D23" s="28"/>
      <c r="E23" s="28"/>
      <c r="F23" s="28"/>
      <c r="G23" s="28"/>
      <c r="H23" s="28"/>
      <c r="I23" s="28"/>
      <c r="J23" s="168"/>
    </row>
    <row r="24" spans="2:22" s="16" customFormat="1" ht="20.100000000000001" customHeight="1">
      <c r="F24" s="28"/>
      <c r="G24" s="28"/>
      <c r="H24" s="28"/>
      <c r="I24" s="28"/>
    </row>
    <row r="25" spans="2:22" s="15" customFormat="1" ht="1.5" customHeight="1">
      <c r="B25" s="32"/>
      <c r="C25" s="33"/>
      <c r="D25" s="33"/>
      <c r="E25" s="33"/>
      <c r="F25" s="33"/>
      <c r="G25" s="33"/>
      <c r="H25" s="34"/>
      <c r="I25" s="35"/>
    </row>
    <row r="26" spans="2:22" s="15" customFormat="1" ht="17.25" customHeight="1">
      <c r="B26" s="121" t="s">
        <v>10</v>
      </c>
      <c r="C26" s="122"/>
      <c r="D26" s="122"/>
      <c r="E26" s="122"/>
      <c r="F26" s="122"/>
      <c r="G26" s="122"/>
      <c r="H26" s="4"/>
      <c r="I26" s="4"/>
    </row>
    <row r="27" spans="2:22" s="15" customFormat="1" ht="1.1499999999999999" customHeight="1">
      <c r="B27" s="36"/>
      <c r="C27" s="36"/>
      <c r="D27" s="36"/>
      <c r="E27" s="36"/>
      <c r="F27" s="36"/>
      <c r="G27" s="36"/>
      <c r="H27" s="37"/>
      <c r="I27" s="37"/>
      <c r="J27" s="19"/>
    </row>
    <row r="28" spans="2:22" s="15" customFormat="1" ht="13.5" thickBot="1">
      <c r="B28" s="2"/>
      <c r="C28" s="2"/>
      <c r="D28" s="2"/>
      <c r="G28" s="38"/>
      <c r="H28" s="2"/>
      <c r="I28" s="2"/>
      <c r="J28" s="39"/>
    </row>
    <row r="29" spans="2:22" s="8" customFormat="1" ht="16.5" hidden="1" customHeight="1">
      <c r="B29" s="2"/>
      <c r="C29" s="40" t="s">
        <v>11</v>
      </c>
      <c r="D29" s="2"/>
      <c r="E29" s="124"/>
      <c r="F29" s="88" t="e">
        <f>IF(#REF!&lt;&gt;"",TRUNC(#REF!),"")</f>
        <v>#REF!</v>
      </c>
      <c r="G29" s="41"/>
      <c r="H29" s="2"/>
      <c r="I29" s="2"/>
      <c r="J29" s="42"/>
    </row>
    <row r="30" spans="2:22" s="8" customFormat="1" ht="16.5" hidden="1" customHeight="1">
      <c r="B30" s="2"/>
      <c r="C30" s="40"/>
      <c r="D30" s="2"/>
      <c r="E30" s="124"/>
      <c r="F30" s="89"/>
      <c r="G30" s="41"/>
      <c r="H30" s="2"/>
      <c r="I30" s="2"/>
      <c r="J30" s="42"/>
    </row>
    <row r="31" spans="2:22" s="8" customFormat="1" ht="16.5" hidden="1" customHeight="1">
      <c r="B31" s="93"/>
      <c r="C31" s="87"/>
      <c r="D31" s="90"/>
      <c r="E31" s="142"/>
      <c r="F31" s="133"/>
      <c r="G31" s="99"/>
      <c r="H31" s="99"/>
      <c r="I31" s="101"/>
      <c r="J31" s="43"/>
    </row>
    <row r="32" spans="2:22" s="8" customFormat="1" ht="16.5" hidden="1" customHeight="1">
      <c r="B32" s="93"/>
      <c r="C32" s="87"/>
      <c r="D32" s="90"/>
      <c r="E32" s="142"/>
      <c r="F32" s="133"/>
      <c r="G32" s="99"/>
      <c r="H32" s="99"/>
      <c r="I32" s="102"/>
      <c r="J32" s="49"/>
      <c r="K32" s="50"/>
      <c r="L32" s="50"/>
      <c r="M32" s="50"/>
      <c r="N32" s="50"/>
      <c r="O32" s="50"/>
      <c r="P32" s="50"/>
      <c r="Q32" s="50"/>
      <c r="R32" s="50"/>
      <c r="S32" s="50"/>
      <c r="T32" s="50"/>
      <c r="U32" s="50"/>
      <c r="V32" s="50"/>
    </row>
    <row r="33" spans="2:19" s="8" customFormat="1" ht="16.5" customHeight="1">
      <c r="B33" s="282" t="s">
        <v>268</v>
      </c>
      <c r="C33" s="91"/>
      <c r="D33" s="91"/>
      <c r="E33" s="303"/>
      <c r="F33" s="304"/>
      <c r="G33" s="97"/>
      <c r="H33" s="97"/>
      <c r="I33" s="98"/>
      <c r="J33" s="42"/>
    </row>
    <row r="34" spans="2:19" s="8" customFormat="1" ht="16.5" customHeight="1">
      <c r="B34" s="283"/>
      <c r="C34" s="87"/>
      <c r="D34" s="87"/>
      <c r="E34" s="305" t="str">
        <f>IF(OR(H12="",H13="",H14="",H15="",H17=""),"",IFERROR(M101,"NA"))</f>
        <v/>
      </c>
      <c r="F34" s="306"/>
      <c r="G34" s="99"/>
      <c r="H34" s="280" t="s">
        <v>12</v>
      </c>
      <c r="I34" s="100"/>
      <c r="J34" s="43"/>
    </row>
    <row r="35" spans="2:19" s="8" customFormat="1" ht="16.5" customHeight="1">
      <c r="B35" s="283"/>
      <c r="C35" s="285" t="s">
        <v>13</v>
      </c>
      <c r="D35" s="286"/>
      <c r="E35" s="305"/>
      <c r="F35" s="306"/>
      <c r="G35" s="99"/>
      <c r="H35" s="280"/>
      <c r="I35" s="100"/>
      <c r="J35" s="43"/>
    </row>
    <row r="36" spans="2:19" s="8" customFormat="1" ht="16.5" customHeight="1">
      <c r="B36" s="283"/>
      <c r="C36" s="87"/>
      <c r="D36" s="92"/>
      <c r="E36" s="307" t="str">
        <f>IF(OR($E$34="NA",$E$34="",E34="ERROR: Please enter valid hours"), "ERROR: Please provide inputs","")</f>
        <v>ERROR: Please provide inputs</v>
      </c>
      <c r="F36" s="308"/>
      <c r="G36" s="99"/>
      <c r="H36" s="99"/>
      <c r="I36" s="101"/>
      <c r="J36" s="43"/>
      <c r="S36" s="50"/>
    </row>
    <row r="37" spans="2:19" s="8" customFormat="1" ht="16.5" customHeight="1" thickBot="1">
      <c r="B37" s="292"/>
      <c r="C37" s="96"/>
      <c r="D37" s="135"/>
      <c r="E37" s="287" t="e">
        <f>IF((M100&gt;6),6,(IFERROR(M100,0)))</f>
        <v>#N/A</v>
      </c>
      <c r="F37" s="288"/>
      <c r="G37" s="104"/>
      <c r="H37" s="149" t="e">
        <f>E37</f>
        <v>#N/A</v>
      </c>
      <c r="I37" s="105"/>
      <c r="J37" s="43"/>
    </row>
    <row r="38" spans="2:19" s="8" customFormat="1" ht="16.149999999999999" customHeight="1" thickBot="1">
      <c r="B38" s="2"/>
      <c r="C38" s="2"/>
      <c r="D38" s="2"/>
      <c r="E38" s="2"/>
      <c r="F38" s="2"/>
      <c r="G38" s="2"/>
      <c r="H38" s="2"/>
      <c r="I38" s="2"/>
      <c r="J38" s="43"/>
    </row>
    <row r="39" spans="2:19" s="8" customFormat="1" ht="16.5" customHeight="1" thickBot="1">
      <c r="B39" s="2"/>
      <c r="C39" s="2"/>
      <c r="D39" s="2"/>
      <c r="E39" s="123" t="s">
        <v>14</v>
      </c>
      <c r="F39" s="128" t="s">
        <v>15</v>
      </c>
      <c r="G39" s="2"/>
      <c r="H39" s="2"/>
      <c r="I39" s="2"/>
      <c r="J39" s="43"/>
    </row>
    <row r="40" spans="2:19" s="8" customFormat="1" ht="16.5" customHeight="1">
      <c r="B40" s="282" t="s">
        <v>16</v>
      </c>
      <c r="C40" s="91"/>
      <c r="D40" s="91"/>
      <c r="E40" s="125"/>
      <c r="F40" s="132"/>
      <c r="G40" s="97"/>
      <c r="H40" s="97"/>
      <c r="I40" s="98"/>
      <c r="J40" s="42"/>
    </row>
    <row r="41" spans="2:19" s="8" customFormat="1" ht="16.5" customHeight="1">
      <c r="B41" s="283"/>
      <c r="C41" s="87"/>
      <c r="D41" s="87"/>
      <c r="E41" s="284" t="str">
        <f>IF(OR(H12="",H13="",H14="",H15="",H17=""),"", IFERROR(S101,"NA"))</f>
        <v/>
      </c>
      <c r="F41" s="281" t="str">
        <f>IF(OR(H12="",H13="",H14="",H15="",H17=""),"", IFERROR(T101,"NA"))</f>
        <v/>
      </c>
      <c r="G41" s="99"/>
      <c r="H41" s="280" t="s">
        <v>12</v>
      </c>
      <c r="I41" s="100"/>
      <c r="J41" s="43"/>
    </row>
    <row r="42" spans="2:19" s="8" customFormat="1" ht="16.5" customHeight="1">
      <c r="B42" s="283"/>
      <c r="C42" s="285" t="s">
        <v>13</v>
      </c>
      <c r="D42" s="286"/>
      <c r="E42" s="284"/>
      <c r="F42" s="281"/>
      <c r="G42" s="99"/>
      <c r="H42" s="280"/>
      <c r="I42" s="100"/>
      <c r="J42" s="43"/>
    </row>
    <row r="43" spans="2:19" s="8" customFormat="1" ht="16.5" customHeight="1">
      <c r="B43" s="283"/>
      <c r="C43" s="87"/>
      <c r="D43" s="92"/>
      <c r="E43" s="165" t="str">
        <f>IF(OR($E$41="NA",$E$41="",E41="ERROR: Please enter valid hours"), "ERROR: Please provide inputs","")</f>
        <v>ERROR: Please provide inputs</v>
      </c>
      <c r="F43" s="166"/>
      <c r="G43" s="99"/>
      <c r="H43" s="99"/>
      <c r="I43" s="101"/>
      <c r="J43" s="43"/>
    </row>
    <row r="44" spans="2:19" s="8" customFormat="1" ht="16.5" customHeight="1">
      <c r="B44" s="283"/>
      <c r="C44" s="87"/>
      <c r="D44" s="134"/>
      <c r="E44" s="270" t="e">
        <f>IF((S100&gt;6),6,(IFERROR(S100,0)))</f>
        <v>#N/A</v>
      </c>
      <c r="F44" s="272" t="e">
        <f>IF((T100&gt;6),6,(IFERROR(T100,0)))</f>
        <v>#N/A</v>
      </c>
      <c r="G44" s="99"/>
      <c r="H44" s="87"/>
      <c r="I44" s="100"/>
      <c r="J44" s="43"/>
    </row>
    <row r="45" spans="2:19" s="8" customFormat="1" ht="16.5" hidden="1" customHeight="1">
      <c r="B45" s="94"/>
      <c r="C45" s="87"/>
      <c r="D45" s="95"/>
      <c r="E45" s="141"/>
      <c r="F45" s="133"/>
      <c r="G45" s="99"/>
      <c r="H45" s="103"/>
      <c r="I45" s="100"/>
      <c r="J45" s="43"/>
    </row>
    <row r="46" spans="2:19" s="8" customFormat="1" ht="16.149999999999999" hidden="1" customHeight="1">
      <c r="B46" s="93"/>
      <c r="C46" s="87"/>
      <c r="D46" s="90"/>
      <c r="E46" s="142"/>
      <c r="F46" s="133"/>
      <c r="G46" s="99"/>
      <c r="H46" s="99"/>
      <c r="I46" s="101"/>
      <c r="J46" s="43"/>
    </row>
    <row r="47" spans="2:19" s="8" customFormat="1" ht="16.5" customHeight="1">
      <c r="B47" s="283" t="s">
        <v>17</v>
      </c>
      <c r="C47" s="87"/>
      <c r="D47" s="87"/>
      <c r="E47" s="126"/>
      <c r="F47" s="133"/>
      <c r="G47" s="90"/>
      <c r="H47" s="90"/>
      <c r="I47" s="100"/>
      <c r="J47" s="42"/>
    </row>
    <row r="48" spans="2:19" s="8" customFormat="1" ht="16.5" customHeight="1">
      <c r="B48" s="283"/>
      <c r="C48" s="87"/>
      <c r="D48" s="87"/>
      <c r="E48" s="284" t="str">
        <f>IF(OR(H12="",H13="",H14="",H15="",H17=""),"", IFERROR(Y101,"NA"))</f>
        <v/>
      </c>
      <c r="F48" s="281" t="str">
        <f>IF(OR(H12="",H13="",H14="",H15="",H17=""),"", IFERROR(Z101,"NA"))</f>
        <v/>
      </c>
      <c r="G48" s="99"/>
      <c r="H48" s="280" t="s">
        <v>12</v>
      </c>
      <c r="I48" s="100"/>
      <c r="J48" s="43"/>
    </row>
    <row r="49" spans="1:34" s="8" customFormat="1" ht="16.5" customHeight="1">
      <c r="B49" s="283"/>
      <c r="C49" s="285" t="s">
        <v>13</v>
      </c>
      <c r="D49" s="286"/>
      <c r="E49" s="284"/>
      <c r="F49" s="281"/>
      <c r="G49" s="99"/>
      <c r="H49" s="280"/>
      <c r="I49" s="100"/>
      <c r="J49" s="43"/>
    </row>
    <row r="50" spans="1:34" s="8" customFormat="1" ht="16.5" customHeight="1">
      <c r="B50" s="283"/>
      <c r="C50" s="87"/>
      <c r="D50" s="92"/>
      <c r="E50" s="165" t="str">
        <f>IF(OR($E$48="NA",$E$48="",E48="ERROR: Please enter valid hours"), "ERROR: Please provide inputs","")</f>
        <v>ERROR: Please provide inputs</v>
      </c>
      <c r="F50" s="166"/>
      <c r="G50" s="99"/>
      <c r="H50" s="99"/>
      <c r="I50" s="101"/>
      <c r="J50" s="43"/>
    </row>
    <row r="51" spans="1:34" s="8" customFormat="1" ht="16.5" customHeight="1" thickBot="1">
      <c r="B51" s="292"/>
      <c r="C51" s="96"/>
      <c r="D51" s="135"/>
      <c r="E51" s="271" t="e">
        <f>IF((Y100&gt;6),6,(IFERROR(Y100,0)))</f>
        <v>#N/A</v>
      </c>
      <c r="F51" s="273" t="e">
        <f>IF((Z100&gt;6),6,(IFERROR(Z100,0)))</f>
        <v>#N/A</v>
      </c>
      <c r="G51" s="104"/>
      <c r="H51" s="96"/>
      <c r="I51" s="105"/>
      <c r="J51" s="43"/>
    </row>
    <row r="52" spans="1:34" s="15" customFormat="1" ht="19.5" customHeight="1" thickBot="1">
      <c r="B52" s="29"/>
      <c r="C52" s="30"/>
      <c r="D52" s="30"/>
      <c r="E52" s="30"/>
      <c r="F52" s="30"/>
      <c r="G52" s="30"/>
      <c r="H52" s="31"/>
      <c r="I52" s="2"/>
      <c r="Z52" s="82"/>
      <c r="AA52" s="83"/>
      <c r="AB52" s="84"/>
      <c r="AC52" s="85"/>
      <c r="AD52" s="85"/>
      <c r="AE52" s="85"/>
      <c r="AF52" s="85"/>
      <c r="AG52" s="85"/>
      <c r="AH52" s="85"/>
    </row>
    <row r="53" spans="1:34" s="8" customFormat="1" ht="13.15" customHeight="1">
      <c r="B53" s="289" t="s">
        <v>267</v>
      </c>
      <c r="C53" s="258"/>
      <c r="D53" s="258"/>
      <c r="E53" s="293"/>
      <c r="F53" s="294"/>
      <c r="G53" s="259"/>
      <c r="H53" s="259"/>
      <c r="I53" s="260"/>
      <c r="J53" s="42"/>
    </row>
    <row r="54" spans="1:34" s="8" customFormat="1">
      <c r="B54" s="290"/>
      <c r="C54" s="261"/>
      <c r="D54" s="261"/>
      <c r="E54" s="295" t="str">
        <f>IF(OR(H12="",H13="",H14="",H15="",H17=""),"", IFERROR(F101,"NA"))</f>
        <v/>
      </c>
      <c r="F54" s="296"/>
      <c r="G54" s="262"/>
      <c r="H54" s="309" t="s">
        <v>12</v>
      </c>
      <c r="I54" s="263"/>
      <c r="J54" s="43"/>
    </row>
    <row r="55" spans="1:34" s="8" customFormat="1">
      <c r="B55" s="290"/>
      <c r="C55" s="297" t="s">
        <v>13</v>
      </c>
      <c r="D55" s="298"/>
      <c r="E55" s="295"/>
      <c r="F55" s="296"/>
      <c r="G55" s="262"/>
      <c r="H55" s="309"/>
      <c r="I55" s="263"/>
      <c r="J55" s="43"/>
    </row>
    <row r="56" spans="1:34" s="8" customFormat="1">
      <c r="B56" s="290"/>
      <c r="C56" s="261"/>
      <c r="D56" s="264"/>
      <c r="E56" s="299" t="str">
        <f>IF(OR($E$54="NA",$E$54="",E54="ERROR: Please enter valid hours"), "ERROR: Please provide inputs","")</f>
        <v>ERROR: Please provide inputs</v>
      </c>
      <c r="F56" s="300"/>
      <c r="G56" s="262"/>
      <c r="H56" s="262"/>
      <c r="I56" s="265"/>
      <c r="J56" s="43"/>
    </row>
    <row r="57" spans="1:34" s="8" customFormat="1" ht="13.5" thickBot="1">
      <c r="B57" s="291"/>
      <c r="C57" s="266"/>
      <c r="D57" s="267"/>
      <c r="E57" s="301" t="e">
        <f>IF((F100&gt;6),6,(IFERROR(F100,0)))</f>
        <v>#N/A</v>
      </c>
      <c r="F57" s="302"/>
      <c r="G57" s="268"/>
      <c r="H57" s="274" t="e">
        <f>E57</f>
        <v>#N/A</v>
      </c>
      <c r="I57" s="269"/>
      <c r="J57" s="43"/>
    </row>
    <row r="58" spans="1:34" s="15" customFormat="1" ht="19.5" customHeight="1">
      <c r="B58" s="29"/>
      <c r="C58" s="30"/>
      <c r="D58" s="30"/>
      <c r="E58" s="30"/>
      <c r="F58" s="30"/>
      <c r="G58" s="30"/>
      <c r="H58" s="31"/>
      <c r="I58" s="2"/>
      <c r="Z58" s="82"/>
      <c r="AA58" s="83" t="s">
        <v>18</v>
      </c>
      <c r="AB58" s="84">
        <f>$F$60</f>
        <v>0</v>
      </c>
      <c r="AC58" s="85">
        <v>1</v>
      </c>
      <c r="AD58" s="85">
        <v>2</v>
      </c>
      <c r="AE58" s="85">
        <v>3</v>
      </c>
      <c r="AF58" s="85">
        <v>4</v>
      </c>
      <c r="AG58" s="85">
        <v>5</v>
      </c>
      <c r="AH58" s="85">
        <v>6</v>
      </c>
    </row>
    <row r="59" spans="1:34" s="15" customFormat="1" ht="1.1499999999999999" customHeight="1">
      <c r="B59" s="32"/>
      <c r="C59" s="33"/>
      <c r="D59" s="33"/>
      <c r="E59" s="33"/>
      <c r="F59" s="33"/>
      <c r="G59" s="33"/>
      <c r="H59" s="34"/>
      <c r="I59" s="35"/>
      <c r="Z59" s="82"/>
      <c r="AA59" s="82"/>
      <c r="AB59" s="82"/>
      <c r="AC59" s="82"/>
      <c r="AD59" s="82"/>
      <c r="AE59" s="82"/>
      <c r="AF59" s="82"/>
      <c r="AG59" s="82"/>
      <c r="AH59" s="82"/>
    </row>
    <row r="60" spans="1:34" s="15" customFormat="1" ht="17.25" customHeight="1">
      <c r="B60" s="121" t="s">
        <v>19</v>
      </c>
      <c r="C60" s="122"/>
      <c r="D60" s="122"/>
      <c r="E60" s="122"/>
      <c r="F60" s="122"/>
      <c r="G60" s="122"/>
      <c r="H60" s="4"/>
      <c r="I60" s="4"/>
      <c r="Z60" s="82"/>
      <c r="AA60" s="82"/>
      <c r="AB60" s="82"/>
      <c r="AC60" s="82"/>
      <c r="AD60" s="82"/>
      <c r="AE60" s="82"/>
      <c r="AF60" s="82"/>
      <c r="AG60" s="82"/>
      <c r="AH60" s="82"/>
    </row>
    <row r="61" spans="1:34" s="15" customFormat="1" ht="1.5" customHeight="1">
      <c r="B61" s="36"/>
      <c r="C61" s="36"/>
      <c r="D61" s="36"/>
      <c r="E61" s="36"/>
      <c r="F61" s="36"/>
      <c r="G61" s="36"/>
      <c r="H61" s="37"/>
      <c r="I61" s="37"/>
      <c r="J61" s="19"/>
      <c r="Z61" s="82"/>
      <c r="AA61" s="82"/>
      <c r="AB61" s="82"/>
      <c r="AC61" s="82"/>
      <c r="AD61" s="82"/>
      <c r="AE61" s="82"/>
      <c r="AF61" s="82"/>
      <c r="AG61" s="82"/>
      <c r="AH61" s="82"/>
    </row>
    <row r="62" spans="1:34">
      <c r="A62" s="45"/>
      <c r="B62" s="2"/>
      <c r="C62" s="2"/>
      <c r="D62" s="2"/>
      <c r="E62" s="81"/>
      <c r="F62" s="2"/>
      <c r="G62" s="2"/>
      <c r="H62" s="2"/>
      <c r="I62" s="2"/>
      <c r="M62" s="43"/>
      <c r="N62" s="8"/>
      <c r="O62" s="8"/>
      <c r="P62" s="8"/>
      <c r="Q62" s="8"/>
      <c r="R62" s="8"/>
      <c r="S62" s="15"/>
      <c r="T62" s="15"/>
      <c r="U62" s="15"/>
      <c r="V62" s="15"/>
      <c r="W62" s="8"/>
      <c r="X62" s="8"/>
      <c r="Y62" s="8"/>
      <c r="Z62" s="8"/>
      <c r="AA62" s="8"/>
    </row>
    <row r="63" spans="1:34" s="8" customFormat="1" ht="16.5" customHeight="1">
      <c r="A63" s="50"/>
      <c r="B63" s="48"/>
      <c r="C63" s="78"/>
      <c r="D63" s="79"/>
      <c r="E63" s="79"/>
      <c r="F63" s="44"/>
      <c r="G63" s="136"/>
      <c r="H63" s="138"/>
      <c r="I63" s="20"/>
      <c r="J63" s="43"/>
    </row>
    <row r="64" spans="1:34" s="8" customFormat="1" ht="16.5" customHeight="1">
      <c r="A64" s="50"/>
      <c r="B64" s="48"/>
      <c r="C64" s="78"/>
      <c r="D64" s="79"/>
      <c r="E64" s="79"/>
      <c r="F64" s="44"/>
      <c r="G64" s="136"/>
      <c r="H64" s="138"/>
      <c r="I64" s="20"/>
      <c r="J64" s="43"/>
    </row>
    <row r="65" spans="1:10" s="8" customFormat="1" ht="16.5" customHeight="1">
      <c r="A65" s="50"/>
      <c r="B65" s="48"/>
      <c r="C65" s="78"/>
      <c r="D65" s="79"/>
      <c r="E65" s="79"/>
      <c r="F65" s="44"/>
      <c r="G65" s="136"/>
      <c r="H65" s="138"/>
      <c r="I65" s="20"/>
      <c r="J65" s="43"/>
    </row>
    <row r="66" spans="1:10" s="8" customFormat="1" ht="16.5" customHeight="1">
      <c r="A66" s="50"/>
      <c r="B66" s="48"/>
      <c r="C66" s="78"/>
      <c r="D66" s="79"/>
      <c r="E66" s="79"/>
      <c r="F66" s="44"/>
      <c r="G66" s="136"/>
      <c r="H66" s="138"/>
      <c r="I66" s="20"/>
      <c r="J66" s="43"/>
    </row>
    <row r="67" spans="1:10" s="8" customFormat="1" ht="16.5" customHeight="1">
      <c r="A67" s="50"/>
      <c r="B67" s="48"/>
      <c r="C67" s="78"/>
      <c r="D67" s="79"/>
      <c r="E67" s="79"/>
      <c r="F67" s="44"/>
      <c r="G67" s="136"/>
      <c r="H67" s="138"/>
      <c r="I67" s="20"/>
      <c r="J67" s="43"/>
    </row>
    <row r="68" spans="1:10" s="8" customFormat="1" ht="16.5" customHeight="1">
      <c r="A68" s="50"/>
      <c r="B68" s="48"/>
      <c r="C68" s="78"/>
      <c r="D68" s="79"/>
      <c r="E68" s="79"/>
      <c r="F68" s="44"/>
      <c r="G68" s="136"/>
      <c r="H68" s="138"/>
      <c r="I68" s="20"/>
      <c r="J68" s="43"/>
    </row>
    <row r="69" spans="1:10" s="8" customFormat="1" ht="16.5" customHeight="1">
      <c r="A69" s="50"/>
      <c r="B69" s="48"/>
      <c r="C69" s="78"/>
      <c r="D69" s="79"/>
      <c r="E69" s="79"/>
      <c r="F69" s="44"/>
      <c r="G69" s="136"/>
      <c r="H69" s="138"/>
      <c r="I69" s="20"/>
      <c r="J69" s="43"/>
    </row>
    <row r="70" spans="1:10" s="8" customFormat="1" ht="16.5" customHeight="1">
      <c r="A70" s="50"/>
      <c r="B70" s="48"/>
      <c r="C70" s="78"/>
      <c r="D70" s="79"/>
      <c r="E70" s="79"/>
      <c r="F70" s="44"/>
      <c r="G70" s="136"/>
      <c r="H70" s="138"/>
      <c r="I70" s="20"/>
      <c r="J70" s="43"/>
    </row>
    <row r="71" spans="1:10" s="8" customFormat="1" ht="16.5" customHeight="1">
      <c r="A71" s="50"/>
      <c r="B71" s="48"/>
      <c r="C71" s="78"/>
      <c r="D71" s="79"/>
      <c r="E71" s="79"/>
      <c r="F71" s="44"/>
      <c r="G71" s="136"/>
      <c r="H71" s="138"/>
      <c r="I71" s="20"/>
      <c r="J71" s="43"/>
    </row>
    <row r="72" spans="1:10" s="8" customFormat="1" ht="16.5" customHeight="1">
      <c r="A72" s="50"/>
      <c r="B72" s="48"/>
      <c r="C72" s="78"/>
      <c r="D72" s="79"/>
      <c r="E72" s="79"/>
      <c r="F72" s="44"/>
      <c r="G72" s="136"/>
      <c r="H72" s="138"/>
      <c r="I72" s="20"/>
      <c r="J72" s="43"/>
    </row>
    <row r="73" spans="1:10" s="8" customFormat="1" ht="16.5" customHeight="1">
      <c r="A73" s="50"/>
      <c r="B73" s="48"/>
      <c r="C73" s="78"/>
      <c r="D73" s="79"/>
      <c r="E73" s="79"/>
      <c r="F73" s="44"/>
      <c r="G73" s="136"/>
      <c r="H73" s="138"/>
      <c r="I73" s="20"/>
      <c r="J73" s="43"/>
    </row>
    <row r="74" spans="1:10" s="8" customFormat="1" ht="16.5" customHeight="1">
      <c r="A74" s="50"/>
      <c r="B74" s="48"/>
      <c r="C74" s="78"/>
      <c r="D74" s="79"/>
      <c r="E74" s="79"/>
      <c r="F74" s="44"/>
      <c r="G74" s="136"/>
      <c r="H74" s="138"/>
      <c r="I74" s="20"/>
      <c r="J74" s="43"/>
    </row>
    <row r="75" spans="1:10" s="8" customFormat="1" ht="16.5" customHeight="1">
      <c r="A75" s="50"/>
      <c r="B75" s="48"/>
      <c r="C75" s="78"/>
      <c r="D75" s="79"/>
      <c r="E75" s="79"/>
      <c r="F75" s="44"/>
      <c r="G75" s="136"/>
      <c r="H75" s="138"/>
      <c r="I75" s="20"/>
      <c r="J75" s="43"/>
    </row>
    <row r="76" spans="1:10" s="8" customFormat="1" ht="16.5" customHeight="1">
      <c r="A76" s="50"/>
      <c r="B76" s="48"/>
      <c r="C76" s="78"/>
      <c r="D76" s="79"/>
      <c r="E76" s="79"/>
      <c r="F76" s="44"/>
      <c r="G76" s="136"/>
      <c r="H76" s="138"/>
      <c r="I76" s="20"/>
      <c r="J76" s="43"/>
    </row>
    <row r="77" spans="1:10" s="8" customFormat="1" ht="16.5" customHeight="1">
      <c r="A77" s="50"/>
      <c r="B77" s="48"/>
      <c r="C77" s="78"/>
      <c r="D77" s="79"/>
      <c r="E77" s="79"/>
      <c r="F77" s="44"/>
      <c r="G77" s="136"/>
      <c r="H77" s="138"/>
      <c r="I77" s="20"/>
      <c r="J77" s="43"/>
    </row>
    <row r="78" spans="1:10" s="8" customFormat="1" ht="16.5" customHeight="1">
      <c r="A78" s="50"/>
      <c r="B78" s="48"/>
      <c r="C78" s="78"/>
      <c r="D78" s="79"/>
      <c r="E78" s="79"/>
      <c r="F78" s="44"/>
      <c r="G78" s="136"/>
      <c r="H78" s="138"/>
      <c r="I78" s="20"/>
      <c r="J78" s="43"/>
    </row>
    <row r="79" spans="1:10" s="8" customFormat="1" ht="16.5" customHeight="1">
      <c r="A79" s="50"/>
      <c r="B79" s="48"/>
      <c r="C79" s="78"/>
      <c r="D79" s="79"/>
      <c r="E79" s="79"/>
      <c r="F79" s="44"/>
      <c r="G79" s="136"/>
      <c r="H79" s="138"/>
      <c r="I79" s="20"/>
      <c r="J79" s="43"/>
    </row>
    <row r="80" spans="1:10" s="8" customFormat="1" ht="16.5" customHeight="1">
      <c r="A80" s="50"/>
      <c r="B80" s="48"/>
      <c r="C80" s="78"/>
      <c r="D80" s="79"/>
      <c r="E80" s="79"/>
      <c r="F80" s="44"/>
      <c r="G80" s="136"/>
      <c r="H80" s="138"/>
      <c r="I80" s="20"/>
      <c r="J80" s="43"/>
    </row>
    <row r="81" spans="1:29" s="8" customFormat="1" ht="16.5" customHeight="1">
      <c r="A81" s="50"/>
      <c r="B81" s="48"/>
      <c r="C81" s="78"/>
      <c r="D81" s="79"/>
      <c r="E81" s="79"/>
      <c r="F81" s="44"/>
      <c r="G81" s="136"/>
      <c r="H81" s="138"/>
      <c r="I81" s="20"/>
      <c r="J81" s="43"/>
    </row>
    <row r="82" spans="1:29" hidden="1">
      <c r="A82" s="139"/>
      <c r="B82" s="48"/>
      <c r="C82" s="48"/>
      <c r="D82" s="48"/>
      <c r="E82" s="51"/>
      <c r="F82" s="48"/>
      <c r="G82" s="48"/>
      <c r="H82" s="48"/>
      <c r="I82" s="48"/>
      <c r="J82" s="52"/>
      <c r="K82" s="52"/>
      <c r="L82" s="52"/>
      <c r="M82" s="52"/>
      <c r="N82" s="52"/>
      <c r="O82" s="52"/>
      <c r="P82" s="52"/>
      <c r="Q82" s="52"/>
      <c r="R82" s="52"/>
      <c r="S82" s="52"/>
      <c r="T82" s="52"/>
      <c r="U82" s="52"/>
      <c r="V82" s="52"/>
    </row>
    <row r="83" spans="1:29" ht="22.15" hidden="1" customHeight="1">
      <c r="A83" s="137"/>
      <c r="B83" s="140" t="s">
        <v>20</v>
      </c>
      <c r="C83" s="137"/>
      <c r="D83" s="137"/>
      <c r="E83" s="137"/>
      <c r="F83" s="137"/>
      <c r="G83" s="137"/>
      <c r="H83" s="137"/>
      <c r="I83" s="76"/>
      <c r="J83" s="75"/>
      <c r="K83" s="75"/>
      <c r="L83" s="75"/>
      <c r="M83" s="75"/>
      <c r="N83" s="75"/>
      <c r="O83" s="75"/>
      <c r="P83" s="75"/>
      <c r="Q83" s="75"/>
      <c r="R83" s="75"/>
      <c r="S83" s="75"/>
      <c r="T83" s="75"/>
      <c r="U83" s="75"/>
      <c r="V83" s="75"/>
      <c r="W83" s="74"/>
      <c r="X83" s="74"/>
      <c r="Y83" s="74"/>
      <c r="Z83" s="74"/>
      <c r="AA83" s="74"/>
      <c r="AB83" s="74"/>
      <c r="AC83" s="74"/>
    </row>
    <row r="84" spans="1:29" ht="17.25" hidden="1">
      <c r="A84" s="52"/>
      <c r="B84" s="154" t="s">
        <v>21</v>
      </c>
      <c r="C84" s="2"/>
      <c r="D84" s="2"/>
      <c r="E84" s="2"/>
      <c r="F84" s="2"/>
      <c r="G84" s="2"/>
      <c r="H84" s="2"/>
      <c r="I84" s="2"/>
    </row>
    <row r="85" spans="1:29" ht="15" hidden="1">
      <c r="A85" s="52"/>
      <c r="B85" s="155" t="s">
        <v>59</v>
      </c>
      <c r="C85" s="2"/>
      <c r="D85" s="2"/>
      <c r="E85" s="2"/>
      <c r="F85" s="2"/>
      <c r="G85" s="2"/>
      <c r="H85" s="2"/>
      <c r="I85" s="2"/>
    </row>
    <row r="86" spans="1:29" ht="15" hidden="1">
      <c r="A86" s="54"/>
      <c r="B86" s="55" t="s">
        <v>60</v>
      </c>
      <c r="C86" s="156"/>
      <c r="D86" s="56"/>
      <c r="E86" s="56"/>
      <c r="F86" s="157" t="e">
        <f>VLOOKUP($H$12,Climate_pcode_xref!$A$2:$C$3727,3,0)</f>
        <v>#N/A</v>
      </c>
      <c r="G86" s="158"/>
      <c r="H86" s="158"/>
      <c r="I86" s="158"/>
      <c r="J86" s="47"/>
      <c r="K86" s="47"/>
      <c r="L86" s="47"/>
      <c r="M86" s="47"/>
    </row>
    <row r="87" spans="1:29" ht="15" hidden="1">
      <c r="A87" s="52"/>
      <c r="B87" s="55" t="s">
        <v>71</v>
      </c>
      <c r="C87" s="156"/>
      <c r="D87" s="56"/>
      <c r="E87" s="56"/>
      <c r="F87" s="157" t="e">
        <f>VLOOKUP($H$12,Climate_pcode_xref!$A$2:$C$3727,2,0)</f>
        <v>#N/A</v>
      </c>
      <c r="G87" s="158"/>
      <c r="H87" s="158"/>
      <c r="I87" s="158"/>
      <c r="J87" s="47"/>
      <c r="K87" s="47"/>
      <c r="L87" s="47"/>
      <c r="M87" s="47"/>
    </row>
    <row r="88" spans="1:29" ht="15" hidden="1">
      <c r="A88" s="52"/>
      <c r="B88" s="55" t="s">
        <v>22</v>
      </c>
      <c r="C88" s="156"/>
      <c r="D88" s="56"/>
      <c r="E88" s="56"/>
      <c r="F88" s="157" t="e">
        <f>VLOOKUP($F$87,Climate_zones!$A$2:$E$71,5,0)</f>
        <v>#N/A</v>
      </c>
      <c r="G88" s="158"/>
      <c r="H88" s="158"/>
      <c r="I88" s="158"/>
      <c r="J88" s="47"/>
      <c r="K88" s="47"/>
      <c r="L88" s="47"/>
      <c r="M88" s="47"/>
    </row>
    <row r="89" spans="1:29" ht="15" hidden="1">
      <c r="A89" s="54"/>
      <c r="B89" s="60"/>
      <c r="C89" s="61"/>
      <c r="D89" s="62"/>
      <c r="E89" s="62"/>
      <c r="F89" s="157"/>
      <c r="G89" s="158"/>
      <c r="H89" s="158"/>
    </row>
    <row r="90" spans="1:29" ht="15" hidden="1">
      <c r="A90" s="54"/>
      <c r="B90" s="155" t="s">
        <v>170</v>
      </c>
      <c r="C90" s="61"/>
      <c r="D90" s="62"/>
      <c r="E90" s="62"/>
      <c r="F90" s="173"/>
      <c r="G90" s="158"/>
      <c r="H90" s="158"/>
      <c r="I90" s="155" t="s">
        <v>23</v>
      </c>
      <c r="J90" s="61"/>
      <c r="K90" s="62"/>
      <c r="L90" s="62"/>
      <c r="M90" s="157"/>
      <c r="N90" s="52"/>
      <c r="O90" s="155" t="s">
        <v>24</v>
      </c>
      <c r="P90" s="61"/>
      <c r="Q90" s="62"/>
      <c r="R90" s="62"/>
      <c r="S90" s="163" t="s">
        <v>14</v>
      </c>
      <c r="T90" s="164" t="s">
        <v>15</v>
      </c>
      <c r="U90" s="155" t="s">
        <v>25</v>
      </c>
      <c r="V90" s="61"/>
      <c r="W90" s="62"/>
      <c r="X90" s="62"/>
      <c r="Y90" s="163" t="s">
        <v>14</v>
      </c>
      <c r="Z90" s="164" t="s">
        <v>15</v>
      </c>
    </row>
    <row r="91" spans="1:29" ht="15" hidden="1">
      <c r="A91" s="54"/>
      <c r="B91" s="71" t="s">
        <v>61</v>
      </c>
      <c r="C91" s="72"/>
      <c r="D91" s="73"/>
      <c r="E91" s="73"/>
      <c r="F91" s="167" t="e">
        <f>VLOOKUP($F$86,SGEx!$A$7:$E$14,2,FALSE)</f>
        <v>#N/A</v>
      </c>
      <c r="G91" s="158"/>
      <c r="H91" s="158"/>
      <c r="I91" s="71" t="s">
        <v>171</v>
      </c>
      <c r="J91" s="72"/>
      <c r="K91" s="73"/>
      <c r="L91" s="73"/>
      <c r="M91" s="167" t="e">
        <f>VLOOKUP($F$86,SGEx!$A$19:$E$26,2,FALSE)</f>
        <v>#N/A</v>
      </c>
      <c r="N91" s="52"/>
      <c r="O91" s="71" t="s">
        <v>174</v>
      </c>
      <c r="P91" s="72"/>
      <c r="Q91" s="73"/>
      <c r="R91" s="73"/>
      <c r="S91" s="167" t="e">
        <f>VLOOKUP($F$86,SGEx!$A$31:$E$38,2,FALSE)</f>
        <v>#N/A</v>
      </c>
      <c r="T91" s="167" t="e">
        <f>VLOOKUP($F$86,SGEx!$G$31:$K$38,2,FALSE)</f>
        <v>#N/A</v>
      </c>
      <c r="U91" s="71" t="s">
        <v>177</v>
      </c>
      <c r="V91" s="72"/>
      <c r="W91" s="73"/>
      <c r="X91" s="73"/>
      <c r="Y91" s="167" t="e">
        <f>VLOOKUP($F$86,SGEx!$A$43:$E$50,2,FALSE)</f>
        <v>#N/A</v>
      </c>
      <c r="Z91" s="167" t="e">
        <f>VLOOKUP($F$86,SGEx!$G$43:$K$50,2,FALSE)</f>
        <v>#N/A</v>
      </c>
    </row>
    <row r="92" spans="1:29" ht="15" hidden="1">
      <c r="A92" s="54"/>
      <c r="B92" s="71" t="s">
        <v>62</v>
      </c>
      <c r="C92" s="72"/>
      <c r="D92" s="73"/>
      <c r="E92" s="73"/>
      <c r="F92" s="157" t="e">
        <f>VLOOKUP($F$86,SGEx!$A$7:$E$14,3,FALSE)</f>
        <v>#N/A</v>
      </c>
      <c r="G92" s="158"/>
      <c r="H92" s="158"/>
      <c r="I92" s="71" t="s">
        <v>172</v>
      </c>
      <c r="J92" s="72"/>
      <c r="K92" s="73"/>
      <c r="L92" s="73"/>
      <c r="M92" s="157" t="e">
        <f>VLOOKUP($F$86,SGEx!$A$19:$E$26,3,FALSE)</f>
        <v>#N/A</v>
      </c>
      <c r="N92" s="52"/>
      <c r="O92" s="71" t="s">
        <v>175</v>
      </c>
      <c r="P92" s="72"/>
      <c r="Q92" s="73"/>
      <c r="R92" s="73"/>
      <c r="S92" s="157" t="e">
        <f>VLOOKUP($F$86,SGEx!$A$31:$E$38,3,FALSE)</f>
        <v>#N/A</v>
      </c>
      <c r="T92" s="157" t="e">
        <f>VLOOKUP($F$86,SGEx!$G$31:$K$38,3,FALSE)</f>
        <v>#N/A</v>
      </c>
      <c r="U92" s="71" t="s">
        <v>178</v>
      </c>
      <c r="V92" s="72"/>
      <c r="W92" s="73"/>
      <c r="X92" s="73"/>
      <c r="Y92" s="157" t="e">
        <f>VLOOKUP($F$86,SGEx!$A$43:$E$50,3,FALSE)</f>
        <v>#N/A</v>
      </c>
      <c r="Z92" s="157" t="e">
        <f>VLOOKUP($F$86,SGEx!$G$43:$K$50,3,FALSE)</f>
        <v>#N/A</v>
      </c>
    </row>
    <row r="93" spans="1:29" ht="15" hidden="1">
      <c r="A93" s="54"/>
      <c r="B93" s="71" t="s">
        <v>63</v>
      </c>
      <c r="C93" s="72"/>
      <c r="D93" s="73"/>
      <c r="E93" s="73"/>
      <c r="F93" s="157" t="e">
        <f>VLOOKUP($F$86,SGEx!$A$7:$E$14,4,FALSE)</f>
        <v>#N/A</v>
      </c>
      <c r="G93" s="158"/>
      <c r="H93" s="158"/>
      <c r="I93" s="71" t="s">
        <v>173</v>
      </c>
      <c r="J93" s="72"/>
      <c r="K93" s="73"/>
      <c r="L93" s="73"/>
      <c r="M93" s="157" t="e">
        <f>VLOOKUP($F$86,SGEx!$A$19:$E$26,4,FALSE)</f>
        <v>#N/A</v>
      </c>
      <c r="N93" s="52"/>
      <c r="O93" s="71" t="s">
        <v>176</v>
      </c>
      <c r="P93" s="72"/>
      <c r="Q93" s="73"/>
      <c r="R93" s="73"/>
      <c r="S93" s="157" t="e">
        <f>VLOOKUP($F$86,SGEx!$A$31:$E$38,4,FALSE)</f>
        <v>#N/A</v>
      </c>
      <c r="T93" s="157" t="e">
        <f>VLOOKUP($F$86,SGEx!$G$31:$K$38,4,FALSE)</f>
        <v>#N/A</v>
      </c>
      <c r="U93" s="71" t="s">
        <v>179</v>
      </c>
      <c r="V93" s="72"/>
      <c r="W93" s="73"/>
      <c r="X93" s="73"/>
      <c r="Y93" s="157" t="e">
        <f>VLOOKUP($F$86,SGEx!$A$43:$E$50,4,FALSE)</f>
        <v>#N/A</v>
      </c>
      <c r="Z93" s="157" t="e">
        <f>VLOOKUP($F$86,SGEx!$G$43:$K$50,4,FALSE)</f>
        <v>#N/A</v>
      </c>
    </row>
    <row r="94" spans="1:29" ht="15" hidden="1">
      <c r="A94" s="54"/>
      <c r="B94" s="57" t="s">
        <v>74</v>
      </c>
      <c r="C94" s="58"/>
      <c r="D94" s="59"/>
      <c r="E94" s="59"/>
      <c r="F94" s="175" t="e">
        <f>$H$17*F91*(365/$H$15)</f>
        <v>#N/A</v>
      </c>
      <c r="G94" s="47"/>
      <c r="H94" s="47"/>
      <c r="I94" s="57" t="s">
        <v>74</v>
      </c>
      <c r="J94" s="58"/>
      <c r="K94" s="59"/>
      <c r="L94" s="59"/>
      <c r="M94" s="175" t="e">
        <f>$H$17*M91*(365/$H$15)</f>
        <v>#N/A</v>
      </c>
      <c r="N94" s="52"/>
      <c r="O94" s="57" t="s">
        <v>74</v>
      </c>
      <c r="P94" s="58"/>
      <c r="Q94" s="59"/>
      <c r="R94" s="59"/>
      <c r="S94" s="175" t="e">
        <f>$H$17*S91*(365/$H$15)</f>
        <v>#N/A</v>
      </c>
      <c r="T94" s="175" t="e">
        <f>$H$17*T91*(365/$H$15)</f>
        <v>#N/A</v>
      </c>
      <c r="U94" s="57" t="s">
        <v>74</v>
      </c>
      <c r="V94" s="58"/>
      <c r="W94" s="59"/>
      <c r="X94" s="59"/>
      <c r="Y94" s="175" t="e">
        <f>$H$17*Y91*(365/$H$15)</f>
        <v>#N/A</v>
      </c>
      <c r="Z94" s="175" t="e">
        <f>$H$17*Z91*(365/$H$15)</f>
        <v>#N/A</v>
      </c>
    </row>
    <row r="95" spans="1:29" ht="15" hidden="1">
      <c r="A95" s="54"/>
      <c r="B95" s="57" t="s">
        <v>75</v>
      </c>
      <c r="C95" s="58"/>
      <c r="D95" s="59"/>
      <c r="E95" s="59"/>
      <c r="F95" s="157" t="e">
        <f>(370*$H$13+440*$H$14)*F91*0.956</f>
        <v>#N/A</v>
      </c>
      <c r="G95" s="47"/>
      <c r="H95" s="47"/>
      <c r="I95" s="57" t="s">
        <v>75</v>
      </c>
      <c r="J95" s="58"/>
      <c r="K95" s="59"/>
      <c r="L95" s="59"/>
      <c r="M95" s="157" t="e">
        <f>(370*$H$13+440*$H$14)*M91*0.956</f>
        <v>#N/A</v>
      </c>
      <c r="N95" s="52"/>
      <c r="O95" s="57" t="s">
        <v>75</v>
      </c>
      <c r="P95" s="58"/>
      <c r="Q95" s="59"/>
      <c r="R95" s="59"/>
      <c r="S95" s="157" t="e">
        <f>(370*$H$13+440*$H$14)*S91*0.956</f>
        <v>#N/A</v>
      </c>
      <c r="T95" s="157" t="e">
        <f>(370*$H$13+440*$H$14)*T91*0.956</f>
        <v>#N/A</v>
      </c>
      <c r="U95" s="57" t="s">
        <v>75</v>
      </c>
      <c r="V95" s="58"/>
      <c r="W95" s="59"/>
      <c r="X95" s="59"/>
      <c r="Y95" s="157" t="e">
        <f>(370*$H$13+440*$H$14)*Y91*0.956</f>
        <v>#N/A</v>
      </c>
      <c r="Z95" s="157" t="e">
        <f>(370*$H$13+440*$H$14)*Z91*0.956</f>
        <v>#N/A</v>
      </c>
    </row>
    <row r="96" spans="1:29" ht="15" hidden="1">
      <c r="A96" s="54"/>
      <c r="B96" s="57" t="s">
        <v>76</v>
      </c>
      <c r="C96" s="58"/>
      <c r="D96" s="59"/>
      <c r="E96" s="59"/>
      <c r="F96" s="157" t="e">
        <f>(F94-F95)/F95</f>
        <v>#N/A</v>
      </c>
      <c r="G96" s="47"/>
      <c r="H96" s="47"/>
      <c r="I96" s="57" t="s">
        <v>76</v>
      </c>
      <c r="J96" s="58"/>
      <c r="K96" s="59"/>
      <c r="L96" s="59"/>
      <c r="M96" s="157" t="e">
        <f>(M94-M95)/M95</f>
        <v>#N/A</v>
      </c>
      <c r="N96" s="52"/>
      <c r="O96" s="57" t="s">
        <v>76</v>
      </c>
      <c r="P96" s="58"/>
      <c r="Q96" s="59"/>
      <c r="R96" s="59"/>
      <c r="S96" s="157" t="e">
        <f>(S94-S95)/S95</f>
        <v>#N/A</v>
      </c>
      <c r="T96" s="157" t="e">
        <f>(T94-T95)/T95</f>
        <v>#N/A</v>
      </c>
      <c r="U96" s="57" t="s">
        <v>76</v>
      </c>
      <c r="V96" s="58"/>
      <c r="W96" s="59"/>
      <c r="X96" s="59"/>
      <c r="Y96" s="157" t="e">
        <f>(Y94-Y95)/Y95</f>
        <v>#N/A</v>
      </c>
      <c r="Z96" s="157" t="e">
        <f>(Z94-Z95)/Z95</f>
        <v>#N/A</v>
      </c>
    </row>
    <row r="97" spans="1:26" ht="15" hidden="1">
      <c r="A97" s="54"/>
      <c r="B97" s="57" t="s">
        <v>77</v>
      </c>
      <c r="C97" s="58"/>
      <c r="D97" s="59"/>
      <c r="E97" s="59"/>
      <c r="F97" s="157" t="e">
        <f>2.75-3.25*F96</f>
        <v>#N/A</v>
      </c>
      <c r="G97" s="47"/>
      <c r="H97" s="47"/>
      <c r="I97" s="57" t="s">
        <v>77</v>
      </c>
      <c r="J97" s="58"/>
      <c r="K97" s="59"/>
      <c r="L97" s="59"/>
      <c r="M97" s="157" t="e">
        <f>2.75-3.25*M96</f>
        <v>#N/A</v>
      </c>
      <c r="N97" s="52"/>
      <c r="O97" s="57" t="s">
        <v>77</v>
      </c>
      <c r="P97" s="58"/>
      <c r="Q97" s="59"/>
      <c r="R97" s="59"/>
      <c r="S97" s="157" t="e">
        <f>2.75-3.25*S96</f>
        <v>#N/A</v>
      </c>
      <c r="T97" s="157" t="e">
        <f>2.75-3.25*T96</f>
        <v>#N/A</v>
      </c>
      <c r="U97" s="57" t="s">
        <v>77</v>
      </c>
      <c r="V97" s="58"/>
      <c r="W97" s="59"/>
      <c r="X97" s="59"/>
      <c r="Y97" s="157" t="e">
        <f>2.75-3.25*Y96</f>
        <v>#N/A</v>
      </c>
      <c r="Z97" s="157" t="e">
        <f>2.75-3.25*Z96</f>
        <v>#N/A</v>
      </c>
    </row>
    <row r="98" spans="1:26" hidden="1">
      <c r="A98" s="54"/>
      <c r="F98" s="2"/>
      <c r="G98" s="47"/>
      <c r="H98" s="47"/>
      <c r="M98" s="2"/>
      <c r="N98" s="52"/>
      <c r="S98" s="2"/>
      <c r="T98" s="2"/>
      <c r="Y98" s="2"/>
      <c r="Z98" s="2"/>
    </row>
    <row r="99" spans="1:26" hidden="1">
      <c r="A99" s="54"/>
      <c r="B99" s="63" t="s">
        <v>57</v>
      </c>
      <c r="F99" s="2"/>
      <c r="G99" s="47"/>
      <c r="H99" s="47"/>
      <c r="I99" s="63" t="s">
        <v>57</v>
      </c>
      <c r="M99" s="2"/>
      <c r="N99" s="52"/>
      <c r="O99" s="63" t="s">
        <v>57</v>
      </c>
      <c r="S99" s="2"/>
      <c r="T99" s="2"/>
      <c r="U99" s="63" t="s">
        <v>57</v>
      </c>
      <c r="Y99" s="2"/>
      <c r="Z99" s="2"/>
    </row>
    <row r="100" spans="1:26" ht="15" hidden="1">
      <c r="A100" s="54"/>
      <c r="B100" s="64" t="s">
        <v>58</v>
      </c>
      <c r="C100" s="65"/>
      <c r="D100" s="66"/>
      <c r="E100" s="66"/>
      <c r="F100" s="167" t="e">
        <f>ROUND(F97+0.5,2)</f>
        <v>#N/A</v>
      </c>
      <c r="G100" s="47"/>
      <c r="H100" s="47"/>
      <c r="I100" s="64" t="s">
        <v>58</v>
      </c>
      <c r="J100" s="65"/>
      <c r="K100" s="66"/>
      <c r="L100" s="66"/>
      <c r="M100" s="167" t="e">
        <f>ROUND(M97+0.5,2)</f>
        <v>#N/A</v>
      </c>
      <c r="N100" s="52"/>
      <c r="O100" s="64" t="s">
        <v>58</v>
      </c>
      <c r="P100" s="65"/>
      <c r="Q100" s="66"/>
      <c r="R100" s="66"/>
      <c r="S100" s="167" t="e">
        <f>ROUND(S97+0.5,2)</f>
        <v>#N/A</v>
      </c>
      <c r="T100" s="167" t="e">
        <f>ROUND(T97+0.5,2)</f>
        <v>#N/A</v>
      </c>
      <c r="U100" s="64" t="s">
        <v>58</v>
      </c>
      <c r="V100" s="65"/>
      <c r="W100" s="66"/>
      <c r="X100" s="66"/>
      <c r="Y100" s="167" t="e">
        <f>ROUND(Y97+0.5,2)</f>
        <v>#N/A</v>
      </c>
      <c r="Z100" s="167" t="e">
        <f>ROUND(Z97+0.5,2)</f>
        <v>#N/A</v>
      </c>
    </row>
    <row r="101" spans="1:26" ht="14.45" hidden="1" customHeight="1">
      <c r="A101" s="54"/>
      <c r="B101" s="64" t="s">
        <v>26</v>
      </c>
      <c r="C101" s="65"/>
      <c r="D101" s="66"/>
      <c r="E101" s="66"/>
      <c r="F101" s="157" t="e">
        <f>IF((ROUNDDOWN(F100*2,0)/2)&gt;6,6,IF((ROUNDDOWN(F100*2,0)/2)&lt;1,0,(ROUNDDOWN(F100*2,0)/2)))</f>
        <v>#N/A</v>
      </c>
      <c r="G101" s="47"/>
      <c r="H101" s="47"/>
      <c r="I101" s="64" t="s">
        <v>26</v>
      </c>
      <c r="J101" s="65"/>
      <c r="K101" s="66"/>
      <c r="L101" s="66"/>
      <c r="M101" s="157" t="e">
        <f>IF((ROUNDDOWN(M100*2,0)/2)&gt;6,6,IF((ROUNDDOWN(M100*2,0)/2)&lt;1,0,(ROUNDDOWN(M100*2,0)/2)))</f>
        <v>#N/A</v>
      </c>
      <c r="N101" s="52"/>
      <c r="O101" s="64" t="s">
        <v>26</v>
      </c>
      <c r="P101" s="65"/>
      <c r="Q101" s="66"/>
      <c r="R101" s="66"/>
      <c r="S101" s="157" t="e">
        <f>IF((ROUNDDOWN(S100*2,0)/2)&gt;6,6,IF((ROUNDDOWN(S100*2,0)/2)&lt;1,0,(ROUNDDOWN(S100*2,0)/2)))</f>
        <v>#N/A</v>
      </c>
      <c r="T101" s="157" t="e">
        <f>IF((ROUNDDOWN(T100*2,0)/2)&gt;6,6,IF((ROUNDDOWN(T100*2,0)/2)&lt;1,0,(ROUNDDOWN(T100*2,0)/2)))</f>
        <v>#N/A</v>
      </c>
      <c r="U101" s="64" t="s">
        <v>26</v>
      </c>
      <c r="V101" s="65"/>
      <c r="W101" s="66"/>
      <c r="X101" s="66"/>
      <c r="Y101" s="157" t="e">
        <f>IF((ROUNDDOWN(Y100*2,0)/2)&gt;6,6,IF((ROUNDDOWN(Y100*2,0)/2)&lt;1,0,(ROUNDDOWN(Y100*2,0)/2)))</f>
        <v>#N/A</v>
      </c>
      <c r="Z101" s="157" t="e">
        <f>IF((ROUNDDOWN(Z100*2,0)/2)&gt;6,6,IF((ROUNDDOWN(Z100*2,0)/2)&lt;1,0,(ROUNDDOWN(Z100*2,0)/2)))</f>
        <v>#N/A</v>
      </c>
    </row>
    <row r="102" spans="1:26" hidden="1">
      <c r="A102" s="54"/>
      <c r="B102" s="54"/>
      <c r="C102" s="54"/>
      <c r="D102" s="54"/>
      <c r="E102" s="54"/>
      <c r="F102" s="53"/>
      <c r="G102" s="54"/>
      <c r="H102" s="54"/>
      <c r="I102" s="54"/>
      <c r="J102" s="54"/>
      <c r="K102" s="54"/>
      <c r="L102" s="54"/>
      <c r="M102" s="53"/>
      <c r="N102" s="52"/>
      <c r="O102" s="54"/>
      <c r="P102" s="54"/>
      <c r="Q102" s="54"/>
      <c r="R102" s="54"/>
      <c r="S102" s="53"/>
      <c r="T102" s="52"/>
      <c r="U102" s="52"/>
      <c r="V102" s="52"/>
      <c r="Y102" s="2"/>
    </row>
    <row r="103" spans="1:26" hidden="1">
      <c r="A103" s="54"/>
      <c r="B103" s="54"/>
      <c r="C103" s="54"/>
      <c r="D103" s="54"/>
      <c r="E103" s="54"/>
      <c r="F103" s="54"/>
      <c r="G103" s="54"/>
      <c r="H103" s="54"/>
      <c r="I103" s="54"/>
      <c r="J103" s="54"/>
      <c r="K103" s="54"/>
      <c r="L103" s="54"/>
      <c r="M103" s="54"/>
      <c r="N103" s="52"/>
      <c r="O103" s="54"/>
      <c r="P103" s="54"/>
      <c r="Q103" s="54"/>
      <c r="R103" s="54"/>
      <c r="S103" s="54"/>
      <c r="T103" s="52"/>
      <c r="U103" s="52"/>
      <c r="V103" s="52"/>
    </row>
    <row r="104" spans="1:26" hidden="1">
      <c r="A104" s="54"/>
      <c r="B104" s="54"/>
      <c r="C104" s="54"/>
      <c r="D104" s="54"/>
      <c r="E104" s="54"/>
      <c r="F104" s="54"/>
      <c r="G104" s="54"/>
      <c r="H104" s="54"/>
      <c r="I104" s="54"/>
      <c r="J104" s="54"/>
      <c r="K104" s="54"/>
      <c r="L104" s="54"/>
      <c r="M104" s="54"/>
      <c r="N104" s="52"/>
      <c r="O104" s="54"/>
      <c r="P104" s="54"/>
      <c r="Q104" s="54"/>
      <c r="R104" s="54"/>
      <c r="S104" s="54"/>
      <c r="T104" s="52"/>
      <c r="U104" s="52"/>
      <c r="V104" s="52"/>
    </row>
    <row r="105" spans="1:26" hidden="1">
      <c r="A105" s="54"/>
      <c r="B105" s="54"/>
      <c r="C105" s="54"/>
      <c r="D105" s="54"/>
      <c r="E105" s="54"/>
      <c r="F105" s="54"/>
      <c r="G105" s="54"/>
      <c r="H105" s="54"/>
      <c r="I105" s="54"/>
      <c r="J105" s="54"/>
      <c r="K105" s="54"/>
      <c r="L105" s="54"/>
      <c r="M105" s="54"/>
      <c r="N105" s="52"/>
      <c r="O105" s="54"/>
      <c r="P105" s="54"/>
      <c r="Q105" s="54"/>
      <c r="R105" s="54"/>
      <c r="S105" s="54"/>
      <c r="T105" s="52"/>
      <c r="U105" s="52"/>
      <c r="V105" s="52"/>
    </row>
    <row r="106" spans="1:26" hidden="1">
      <c r="A106" s="47"/>
      <c r="B106" s="54"/>
      <c r="C106" s="54"/>
      <c r="D106" s="54"/>
      <c r="E106" s="54"/>
      <c r="F106" s="54"/>
      <c r="G106" s="54"/>
      <c r="H106" s="54"/>
      <c r="I106" s="54"/>
      <c r="J106" s="54"/>
      <c r="K106" s="54"/>
      <c r="L106" s="54"/>
      <c r="M106" s="54"/>
      <c r="N106" s="52"/>
      <c r="O106" s="54"/>
      <c r="P106" s="54"/>
      <c r="Q106" s="54"/>
      <c r="R106" s="54"/>
      <c r="S106" s="54"/>
      <c r="T106" s="52"/>
      <c r="U106" s="52"/>
      <c r="V106" s="52"/>
    </row>
    <row r="107" spans="1:26">
      <c r="A107" s="47"/>
      <c r="B107" s="54"/>
      <c r="C107" s="54"/>
      <c r="D107" s="54"/>
      <c r="E107" s="54"/>
      <c r="F107" s="54"/>
      <c r="G107" s="54"/>
      <c r="H107" s="54"/>
      <c r="I107" s="54"/>
      <c r="J107" s="54"/>
      <c r="K107" s="54"/>
      <c r="L107" s="54"/>
      <c r="M107" s="54"/>
      <c r="N107" s="52"/>
      <c r="O107" s="54"/>
      <c r="P107" s="54"/>
      <c r="Q107" s="54"/>
      <c r="R107" s="54"/>
      <c r="S107" s="54"/>
      <c r="T107" s="52"/>
      <c r="U107" s="52"/>
      <c r="V107" s="52"/>
    </row>
    <row r="108" spans="1:26">
      <c r="A108" s="47"/>
      <c r="B108" s="54"/>
      <c r="C108" s="54"/>
      <c r="D108" s="54"/>
      <c r="E108" s="54"/>
      <c r="F108" s="54"/>
      <c r="G108" s="54"/>
      <c r="H108" s="54"/>
      <c r="I108" s="54"/>
      <c r="J108" s="54"/>
      <c r="K108" s="54"/>
      <c r="L108" s="54"/>
      <c r="M108" s="54"/>
      <c r="N108" s="52"/>
      <c r="O108" s="52"/>
      <c r="P108" s="52"/>
      <c r="Q108" s="52"/>
      <c r="R108" s="52"/>
      <c r="S108" s="52"/>
      <c r="T108" s="52"/>
      <c r="U108" s="52"/>
      <c r="V108" s="52"/>
    </row>
    <row r="109" spans="1:26">
      <c r="A109" s="47"/>
      <c r="B109" s="54"/>
      <c r="C109" s="54"/>
      <c r="D109" s="54"/>
      <c r="E109" s="54"/>
      <c r="F109" s="54"/>
      <c r="G109" s="54"/>
      <c r="H109" s="54"/>
      <c r="I109" s="54"/>
      <c r="J109" s="54"/>
      <c r="K109" s="54"/>
      <c r="L109" s="54"/>
      <c r="M109" s="54"/>
      <c r="N109" s="52"/>
      <c r="O109" s="52"/>
      <c r="P109" s="52"/>
      <c r="Q109" s="52"/>
      <c r="R109" s="52"/>
      <c r="S109" s="52"/>
      <c r="T109" s="52"/>
      <c r="U109" s="52"/>
      <c r="V109" s="52"/>
    </row>
    <row r="110" spans="1:26">
      <c r="A110" s="47"/>
      <c r="B110" s="54"/>
      <c r="C110" s="54"/>
      <c r="D110" s="54"/>
      <c r="E110" s="54"/>
      <c r="F110" s="54"/>
      <c r="G110" s="54"/>
      <c r="H110" s="54"/>
      <c r="I110" s="54"/>
      <c r="J110" s="54"/>
      <c r="K110" s="54"/>
      <c r="L110" s="54"/>
      <c r="M110" s="54"/>
      <c r="N110" s="52"/>
      <c r="O110" s="52"/>
      <c r="P110" s="52"/>
      <c r="Q110" s="52"/>
      <c r="R110" s="52"/>
      <c r="S110" s="52"/>
      <c r="T110" s="52"/>
      <c r="U110" s="52"/>
      <c r="V110" s="52"/>
    </row>
    <row r="111" spans="1:26">
      <c r="A111" s="47"/>
      <c r="B111" s="54"/>
      <c r="C111" s="54"/>
      <c r="D111" s="54"/>
      <c r="E111" s="54"/>
      <c r="F111" s="54"/>
      <c r="G111" s="54"/>
      <c r="H111" s="54"/>
      <c r="I111" s="54"/>
      <c r="J111" s="54"/>
      <c r="K111" s="54"/>
      <c r="L111" s="54"/>
      <c r="M111" s="54"/>
      <c r="N111" s="52"/>
      <c r="O111" s="52"/>
      <c r="P111" s="52"/>
      <c r="Q111" s="52"/>
      <c r="R111" s="52"/>
      <c r="S111" s="52"/>
      <c r="T111" s="52"/>
      <c r="U111" s="52"/>
      <c r="V111" s="52"/>
    </row>
    <row r="112" spans="1:26">
      <c r="A112" s="47"/>
      <c r="B112" s="54"/>
      <c r="C112" s="54"/>
      <c r="D112" s="54"/>
      <c r="E112" s="54"/>
      <c r="F112" s="54"/>
      <c r="G112" s="54"/>
      <c r="H112" s="54"/>
      <c r="I112" s="54"/>
      <c r="J112" s="54"/>
      <c r="K112" s="54"/>
      <c r="L112" s="54"/>
      <c r="M112" s="54"/>
      <c r="N112" s="52"/>
      <c r="O112" s="52"/>
      <c r="P112" s="52"/>
      <c r="Q112" s="52"/>
      <c r="R112" s="52"/>
      <c r="S112" s="52"/>
      <c r="T112" s="52"/>
      <c r="U112" s="52"/>
      <c r="V112" s="52"/>
    </row>
    <row r="113" spans="1:22">
      <c r="A113" s="47"/>
      <c r="B113" s="54"/>
      <c r="C113" s="54"/>
      <c r="D113" s="54"/>
      <c r="E113" s="54"/>
      <c r="F113" s="54"/>
      <c r="G113" s="54"/>
      <c r="H113" s="54"/>
      <c r="I113" s="54"/>
      <c r="J113" s="54"/>
      <c r="K113" s="54"/>
      <c r="L113" s="54"/>
      <c r="M113" s="54"/>
      <c r="N113" s="52"/>
      <c r="O113" s="52"/>
      <c r="P113" s="52"/>
      <c r="Q113" s="52"/>
      <c r="R113" s="52"/>
      <c r="S113" s="52"/>
      <c r="T113" s="52"/>
      <c r="U113" s="52"/>
      <c r="V113" s="52"/>
    </row>
    <row r="114" spans="1:22">
      <c r="A114" s="47"/>
      <c r="B114" s="54"/>
      <c r="C114" s="54"/>
      <c r="D114" s="54"/>
      <c r="E114" s="54"/>
      <c r="F114" s="54"/>
      <c r="G114" s="54"/>
      <c r="H114" s="54"/>
      <c r="I114" s="54"/>
      <c r="J114" s="54"/>
      <c r="K114" s="54"/>
      <c r="L114" s="54"/>
      <c r="M114" s="54"/>
      <c r="N114" s="52"/>
      <c r="O114" s="52"/>
      <c r="P114" s="52"/>
      <c r="Q114" s="52"/>
      <c r="R114" s="52"/>
      <c r="S114" s="52"/>
      <c r="T114" s="52"/>
      <c r="U114" s="52"/>
      <c r="V114" s="52"/>
    </row>
    <row r="115" spans="1:22">
      <c r="A115" s="47"/>
      <c r="B115" s="54"/>
      <c r="C115" s="54"/>
      <c r="D115" s="54"/>
      <c r="E115" s="54"/>
      <c r="F115" s="54"/>
      <c r="G115" s="54"/>
      <c r="H115" s="54"/>
      <c r="I115" s="54"/>
      <c r="J115" s="54"/>
      <c r="K115" s="54"/>
      <c r="L115" s="54"/>
      <c r="M115" s="54"/>
      <c r="N115" s="52"/>
      <c r="O115" s="52"/>
      <c r="P115" s="52"/>
      <c r="Q115" s="52"/>
      <c r="R115" s="52"/>
      <c r="S115" s="52"/>
      <c r="T115" s="52"/>
      <c r="U115" s="52"/>
      <c r="V115" s="52"/>
    </row>
    <row r="116" spans="1:22">
      <c r="A116" s="47"/>
      <c r="B116" s="54"/>
      <c r="C116" s="54"/>
      <c r="D116" s="54"/>
      <c r="E116" s="54"/>
      <c r="F116" s="54"/>
      <c r="G116" s="54"/>
      <c r="H116" s="54"/>
      <c r="I116" s="54"/>
      <c r="J116" s="54"/>
      <c r="K116" s="54"/>
      <c r="L116" s="54"/>
      <c r="M116" s="54"/>
      <c r="N116" s="52"/>
      <c r="O116" s="52"/>
      <c r="P116" s="52"/>
      <c r="Q116" s="52"/>
      <c r="R116" s="52"/>
      <c r="S116" s="52"/>
      <c r="T116" s="52"/>
      <c r="U116" s="52"/>
      <c r="V116" s="52"/>
    </row>
    <row r="117" spans="1:22">
      <c r="A117" s="47"/>
      <c r="B117" s="54"/>
      <c r="C117" s="54"/>
      <c r="D117" s="54"/>
      <c r="E117" s="54"/>
      <c r="F117" s="54"/>
      <c r="G117" s="54"/>
      <c r="H117" s="54"/>
      <c r="I117" s="54"/>
      <c r="J117" s="54"/>
      <c r="K117" s="54"/>
      <c r="L117" s="54"/>
      <c r="M117" s="54"/>
      <c r="N117" s="52"/>
      <c r="O117" s="52"/>
      <c r="P117" s="52"/>
      <c r="Q117" s="52"/>
      <c r="R117" s="52"/>
      <c r="S117" s="52"/>
      <c r="T117" s="52"/>
      <c r="U117" s="52"/>
      <c r="V117" s="52"/>
    </row>
    <row r="118" spans="1:22">
      <c r="A118" s="47"/>
      <c r="B118" s="54"/>
      <c r="C118" s="54"/>
      <c r="D118" s="54"/>
      <c r="E118" s="54"/>
      <c r="F118" s="54"/>
      <c r="G118" s="54"/>
      <c r="H118" s="54"/>
      <c r="I118" s="54"/>
      <c r="J118" s="54"/>
      <c r="K118" s="54"/>
      <c r="L118" s="54"/>
      <c r="M118" s="54"/>
      <c r="N118" s="52"/>
      <c r="O118" s="52"/>
      <c r="P118" s="52"/>
      <c r="Q118" s="52"/>
      <c r="R118" s="52"/>
      <c r="S118" s="52"/>
      <c r="T118" s="52"/>
      <c r="U118" s="52"/>
      <c r="V118" s="52"/>
    </row>
    <row r="119" spans="1:22">
      <c r="A119" s="47"/>
      <c r="B119" s="54"/>
      <c r="C119" s="54"/>
      <c r="D119" s="54"/>
      <c r="E119" s="54"/>
      <c r="F119" s="54"/>
      <c r="G119" s="54"/>
      <c r="H119" s="54"/>
      <c r="I119" s="54"/>
      <c r="J119" s="54"/>
      <c r="K119" s="54"/>
      <c r="L119" s="54"/>
      <c r="M119" s="54"/>
      <c r="N119" s="52"/>
      <c r="O119" s="52"/>
      <c r="P119" s="52"/>
      <c r="Q119" s="52"/>
      <c r="R119" s="52"/>
      <c r="S119" s="52"/>
      <c r="T119" s="52"/>
      <c r="U119" s="52"/>
      <c r="V119" s="52"/>
    </row>
    <row r="120" spans="1:22">
      <c r="A120" s="47"/>
      <c r="B120" s="54"/>
      <c r="C120" s="54"/>
      <c r="D120" s="54"/>
      <c r="E120" s="54"/>
      <c r="F120" s="54"/>
      <c r="G120" s="54"/>
      <c r="H120" s="54"/>
      <c r="I120" s="54"/>
      <c r="J120" s="54"/>
      <c r="K120" s="54"/>
      <c r="L120" s="54"/>
      <c r="M120" s="54"/>
      <c r="N120" s="52"/>
      <c r="O120" s="52"/>
      <c r="P120" s="52"/>
      <c r="Q120" s="52"/>
      <c r="R120" s="52"/>
      <c r="S120" s="52"/>
      <c r="T120" s="52"/>
      <c r="U120" s="52"/>
      <c r="V120" s="52"/>
    </row>
    <row r="121" spans="1:22">
      <c r="A121" s="47"/>
      <c r="B121" s="54"/>
      <c r="C121" s="54"/>
      <c r="D121" s="54"/>
      <c r="E121" s="54"/>
      <c r="F121" s="54"/>
      <c r="G121" s="54"/>
      <c r="H121" s="54"/>
      <c r="I121" s="54"/>
      <c r="J121" s="54"/>
      <c r="K121" s="54"/>
      <c r="L121" s="54"/>
      <c r="M121" s="54"/>
      <c r="N121" s="52"/>
      <c r="O121" s="52"/>
      <c r="P121" s="52"/>
      <c r="Q121" s="52"/>
      <c r="R121" s="52"/>
      <c r="S121" s="52"/>
      <c r="T121" s="52"/>
      <c r="U121" s="52"/>
      <c r="V121" s="52"/>
    </row>
    <row r="122" spans="1:22">
      <c r="A122" s="47"/>
      <c r="B122" s="54"/>
      <c r="C122" s="54"/>
      <c r="D122" s="54"/>
      <c r="E122" s="54"/>
      <c r="F122" s="54"/>
      <c r="G122" s="54"/>
      <c r="H122" s="54"/>
      <c r="I122" s="54"/>
      <c r="J122" s="54"/>
      <c r="K122" s="54"/>
      <c r="L122" s="54"/>
      <c r="M122" s="54"/>
      <c r="N122" s="52"/>
      <c r="O122" s="52"/>
      <c r="P122" s="52"/>
      <c r="Q122" s="52"/>
      <c r="R122" s="52"/>
      <c r="S122" s="52"/>
      <c r="T122" s="52"/>
      <c r="U122" s="52"/>
      <c r="V122" s="52"/>
    </row>
    <row r="123" spans="1:22">
      <c r="A123" s="47"/>
      <c r="B123" s="54"/>
      <c r="C123" s="54"/>
      <c r="D123" s="54"/>
      <c r="E123" s="54"/>
      <c r="F123" s="54"/>
      <c r="G123" s="54"/>
      <c r="H123" s="54"/>
      <c r="I123" s="54"/>
      <c r="J123" s="54"/>
      <c r="K123" s="54"/>
      <c r="L123" s="54"/>
      <c r="M123" s="54"/>
      <c r="N123" s="52"/>
      <c r="O123" s="52"/>
      <c r="P123" s="52"/>
      <c r="Q123" s="52"/>
      <c r="R123" s="52"/>
      <c r="S123" s="52"/>
      <c r="T123" s="52"/>
      <c r="U123" s="52"/>
      <c r="V123" s="52"/>
    </row>
    <row r="124" spans="1:22">
      <c r="A124" s="47"/>
      <c r="B124" s="54"/>
      <c r="C124" s="54"/>
      <c r="D124" s="54"/>
      <c r="E124" s="54"/>
      <c r="F124" s="54"/>
      <c r="G124" s="54"/>
      <c r="H124" s="54"/>
      <c r="I124" s="54"/>
      <c r="J124" s="54"/>
      <c r="K124" s="54"/>
      <c r="L124" s="54"/>
      <c r="M124" s="54"/>
      <c r="N124" s="52"/>
      <c r="O124" s="52"/>
      <c r="P124" s="52"/>
      <c r="Q124" s="52"/>
      <c r="R124" s="52"/>
      <c r="S124" s="52"/>
      <c r="T124" s="52"/>
      <c r="U124" s="52"/>
      <c r="V124" s="52"/>
    </row>
    <row r="125" spans="1:22">
      <c r="A125" s="47"/>
      <c r="B125" s="54"/>
      <c r="C125" s="54"/>
      <c r="D125" s="54"/>
      <c r="E125" s="54"/>
      <c r="F125" s="54"/>
      <c r="G125" s="54"/>
      <c r="H125" s="54"/>
      <c r="I125" s="54"/>
      <c r="J125" s="54"/>
      <c r="K125" s="54"/>
      <c r="L125" s="54"/>
      <c r="M125" s="54"/>
      <c r="N125" s="52"/>
      <c r="O125" s="52"/>
      <c r="P125" s="52"/>
      <c r="Q125" s="52"/>
      <c r="R125" s="52"/>
      <c r="S125" s="52"/>
      <c r="T125" s="52"/>
      <c r="U125" s="52"/>
      <c r="V125" s="52"/>
    </row>
    <row r="126" spans="1:22">
      <c r="A126" s="47"/>
      <c r="B126" s="54"/>
      <c r="C126" s="54"/>
      <c r="D126" s="54"/>
      <c r="E126" s="54"/>
      <c r="F126" s="54"/>
      <c r="G126" s="54"/>
      <c r="H126" s="54"/>
      <c r="I126" s="54"/>
      <c r="J126" s="54"/>
      <c r="K126" s="54"/>
      <c r="L126" s="54"/>
      <c r="M126" s="54"/>
      <c r="N126" s="52"/>
      <c r="O126" s="52"/>
      <c r="P126" s="52"/>
      <c r="Q126" s="52"/>
      <c r="R126" s="52"/>
      <c r="S126" s="52"/>
      <c r="T126" s="52"/>
      <c r="U126" s="52"/>
      <c r="V126" s="52"/>
    </row>
    <row r="127" spans="1:22">
      <c r="A127" s="47"/>
      <c r="B127" s="54"/>
      <c r="C127" s="54"/>
      <c r="D127" s="54"/>
      <c r="E127" s="54"/>
      <c r="F127" s="54"/>
      <c r="G127" s="54"/>
      <c r="H127" s="54"/>
      <c r="I127" s="54"/>
      <c r="J127" s="54"/>
      <c r="K127" s="54"/>
      <c r="L127" s="54"/>
      <c r="M127" s="54"/>
      <c r="N127" s="52"/>
      <c r="O127" s="52"/>
      <c r="P127" s="52"/>
      <c r="Q127" s="52"/>
      <c r="R127" s="52"/>
      <c r="S127" s="52"/>
      <c r="T127" s="52"/>
      <c r="U127" s="52"/>
      <c r="V127" s="52"/>
    </row>
    <row r="128" spans="1:22">
      <c r="A128" s="47"/>
      <c r="B128" s="54"/>
      <c r="C128" s="54"/>
      <c r="D128" s="54"/>
      <c r="E128" s="54"/>
      <c r="F128" s="54"/>
      <c r="G128" s="54"/>
      <c r="H128" s="54"/>
      <c r="I128" s="54"/>
      <c r="J128" s="54"/>
      <c r="K128" s="54"/>
      <c r="L128" s="54"/>
      <c r="M128" s="54"/>
      <c r="N128" s="52"/>
      <c r="O128" s="52"/>
      <c r="P128" s="52"/>
      <c r="Q128" s="52"/>
      <c r="R128" s="52"/>
      <c r="S128" s="52"/>
      <c r="T128" s="52"/>
      <c r="U128" s="52"/>
      <c r="V128" s="52"/>
    </row>
    <row r="129" spans="1:22">
      <c r="A129" s="47"/>
      <c r="B129" s="54"/>
      <c r="C129" s="54"/>
      <c r="D129" s="54"/>
      <c r="E129" s="54"/>
      <c r="F129" s="54"/>
      <c r="G129" s="54"/>
      <c r="H129" s="54"/>
      <c r="I129" s="54"/>
      <c r="J129" s="54"/>
      <c r="K129" s="54"/>
      <c r="L129" s="54"/>
      <c r="M129" s="54"/>
      <c r="N129" s="52"/>
      <c r="O129" s="52"/>
      <c r="P129" s="52"/>
      <c r="Q129" s="52"/>
      <c r="R129" s="52"/>
      <c r="S129" s="52"/>
      <c r="T129" s="52"/>
      <c r="U129" s="52"/>
      <c r="V129" s="52"/>
    </row>
    <row r="130" spans="1:22">
      <c r="A130" s="47"/>
      <c r="B130" s="54"/>
      <c r="C130" s="54"/>
      <c r="D130" s="54"/>
      <c r="E130" s="54"/>
      <c r="F130" s="54"/>
      <c r="G130" s="54"/>
      <c r="H130" s="54"/>
      <c r="I130" s="54"/>
      <c r="J130" s="54"/>
      <c r="K130" s="54"/>
      <c r="L130" s="54"/>
      <c r="M130" s="54"/>
      <c r="N130" s="52"/>
      <c r="O130" s="52"/>
      <c r="P130" s="52"/>
      <c r="Q130" s="52"/>
      <c r="R130" s="52"/>
      <c r="S130" s="52"/>
      <c r="T130" s="52"/>
      <c r="U130" s="52"/>
      <c r="V130" s="52"/>
    </row>
    <row r="131" spans="1:22">
      <c r="A131" s="47"/>
      <c r="B131" s="54"/>
      <c r="C131" s="54"/>
      <c r="D131" s="54"/>
      <c r="E131" s="54"/>
      <c r="F131" s="54"/>
      <c r="G131" s="54"/>
      <c r="H131" s="54"/>
      <c r="I131" s="54"/>
      <c r="J131" s="54"/>
      <c r="K131" s="54"/>
      <c r="L131" s="54"/>
      <c r="M131" s="54"/>
      <c r="N131" s="52"/>
      <c r="O131" s="52"/>
      <c r="P131" s="52"/>
      <c r="Q131" s="52"/>
      <c r="R131" s="52"/>
      <c r="S131" s="52"/>
      <c r="T131" s="52"/>
      <c r="U131" s="52"/>
      <c r="V131" s="52"/>
    </row>
    <row r="132" spans="1:22">
      <c r="A132" s="47"/>
      <c r="B132" s="54"/>
      <c r="C132" s="54"/>
      <c r="D132" s="54"/>
      <c r="E132" s="54"/>
      <c r="F132" s="54"/>
      <c r="G132" s="54"/>
      <c r="H132" s="54"/>
      <c r="I132" s="54"/>
      <c r="J132" s="54"/>
      <c r="K132" s="54"/>
      <c r="L132" s="54"/>
      <c r="M132" s="54"/>
      <c r="N132" s="52"/>
      <c r="O132" s="52"/>
      <c r="P132" s="52"/>
      <c r="Q132" s="52"/>
      <c r="R132" s="52"/>
      <c r="S132" s="52"/>
      <c r="T132" s="52"/>
      <c r="U132" s="52"/>
      <c r="V132" s="52"/>
    </row>
    <row r="133" spans="1:22">
      <c r="A133" s="47"/>
      <c r="B133" s="54"/>
      <c r="C133" s="54"/>
      <c r="D133" s="54"/>
      <c r="E133" s="54"/>
      <c r="F133" s="54"/>
      <c r="G133" s="54"/>
      <c r="H133" s="54"/>
      <c r="I133" s="54"/>
      <c r="J133" s="54"/>
      <c r="K133" s="54"/>
      <c r="L133" s="54"/>
      <c r="M133" s="54"/>
      <c r="N133" s="52"/>
      <c r="O133" s="52"/>
      <c r="P133" s="52"/>
      <c r="Q133" s="52"/>
      <c r="R133" s="52"/>
      <c r="S133" s="52"/>
      <c r="T133" s="52"/>
      <c r="U133" s="52"/>
      <c r="V133" s="52"/>
    </row>
    <row r="134" spans="1:22">
      <c r="A134" s="47"/>
      <c r="B134" s="54"/>
      <c r="C134" s="54"/>
      <c r="D134" s="54"/>
      <c r="E134" s="54"/>
      <c r="F134" s="54"/>
      <c r="G134" s="54"/>
      <c r="H134" s="54"/>
      <c r="I134" s="54"/>
      <c r="J134" s="54"/>
      <c r="K134" s="54"/>
      <c r="L134" s="54"/>
      <c r="M134" s="54"/>
      <c r="N134" s="52"/>
      <c r="O134" s="52"/>
      <c r="P134" s="52"/>
      <c r="Q134" s="52"/>
      <c r="R134" s="52"/>
      <c r="S134" s="52"/>
      <c r="T134" s="52"/>
      <c r="U134" s="52"/>
      <c r="V134" s="52"/>
    </row>
    <row r="135" spans="1:22">
      <c r="A135" s="47"/>
      <c r="B135" s="54"/>
      <c r="C135" s="54"/>
      <c r="D135" s="54"/>
      <c r="E135" s="54"/>
      <c r="F135" s="54"/>
      <c r="G135" s="54"/>
      <c r="H135" s="54"/>
      <c r="I135" s="54"/>
      <c r="J135" s="54"/>
      <c r="K135" s="54"/>
      <c r="L135" s="54"/>
      <c r="M135" s="54"/>
      <c r="N135" s="52"/>
      <c r="O135" s="52"/>
      <c r="P135" s="52"/>
      <c r="Q135" s="52"/>
      <c r="R135" s="52"/>
      <c r="S135" s="52"/>
      <c r="T135" s="52"/>
      <c r="U135" s="52"/>
      <c r="V135" s="52"/>
    </row>
    <row r="136" spans="1:22">
      <c r="A136" s="47"/>
      <c r="B136" s="54"/>
      <c r="C136" s="54"/>
      <c r="D136" s="54"/>
      <c r="E136" s="54"/>
      <c r="F136" s="54"/>
      <c r="G136" s="54"/>
      <c r="H136" s="54"/>
      <c r="I136" s="54"/>
      <c r="J136" s="54"/>
      <c r="K136" s="54"/>
      <c r="L136" s="54"/>
      <c r="M136" s="54"/>
      <c r="N136" s="52"/>
      <c r="O136" s="52"/>
      <c r="P136" s="52"/>
      <c r="Q136" s="52"/>
      <c r="R136" s="52"/>
      <c r="S136" s="52"/>
      <c r="T136" s="52"/>
      <c r="U136" s="52"/>
      <c r="V136" s="52"/>
    </row>
    <row r="137" spans="1:22">
      <c r="A137" s="47"/>
      <c r="B137" s="54"/>
      <c r="C137" s="54"/>
      <c r="D137" s="54"/>
      <c r="E137" s="54"/>
      <c r="F137" s="54"/>
      <c r="G137" s="54"/>
      <c r="H137" s="54"/>
      <c r="I137" s="54"/>
      <c r="J137" s="54"/>
      <c r="K137" s="54"/>
      <c r="L137" s="54"/>
      <c r="M137" s="54"/>
      <c r="N137" s="52"/>
      <c r="O137" s="52"/>
      <c r="P137" s="52"/>
      <c r="Q137" s="52"/>
      <c r="R137" s="52"/>
      <c r="S137" s="52"/>
      <c r="T137" s="52"/>
      <c r="U137" s="52"/>
      <c r="V137" s="52"/>
    </row>
    <row r="138" spans="1:22">
      <c r="A138" s="47"/>
      <c r="B138" s="54"/>
      <c r="C138" s="54"/>
      <c r="D138" s="54"/>
      <c r="E138" s="54"/>
      <c r="F138" s="54"/>
      <c r="G138" s="54"/>
      <c r="H138" s="54"/>
      <c r="I138" s="54"/>
      <c r="J138" s="54"/>
      <c r="K138" s="54"/>
      <c r="L138" s="54"/>
      <c r="M138" s="54"/>
      <c r="N138" s="52"/>
      <c r="O138" s="52"/>
      <c r="P138" s="52"/>
      <c r="Q138" s="52"/>
      <c r="R138" s="52"/>
      <c r="S138" s="52"/>
      <c r="T138" s="52"/>
      <c r="U138" s="52"/>
      <c r="V138" s="52"/>
    </row>
    <row r="139" spans="1:22">
      <c r="A139" s="47"/>
      <c r="B139" s="54"/>
      <c r="C139" s="54"/>
      <c r="D139" s="54"/>
      <c r="E139" s="54"/>
      <c r="F139" s="54"/>
      <c r="G139" s="54"/>
      <c r="H139" s="54"/>
      <c r="I139" s="54"/>
      <c r="J139" s="54"/>
      <c r="K139" s="54"/>
      <c r="L139" s="54"/>
      <c r="M139" s="54"/>
      <c r="N139" s="52"/>
      <c r="O139" s="52"/>
      <c r="P139" s="52"/>
      <c r="Q139" s="52"/>
      <c r="R139" s="52"/>
      <c r="S139" s="52"/>
      <c r="T139" s="52"/>
      <c r="U139" s="52"/>
      <c r="V139" s="52"/>
    </row>
    <row r="140" spans="1:22">
      <c r="A140" s="47"/>
      <c r="B140" s="54"/>
      <c r="C140" s="54"/>
      <c r="D140" s="54"/>
      <c r="E140" s="54"/>
      <c r="F140" s="54"/>
      <c r="G140" s="54"/>
      <c r="H140" s="54"/>
      <c r="I140" s="54"/>
      <c r="J140" s="54"/>
      <c r="K140" s="54"/>
      <c r="L140" s="54"/>
      <c r="M140" s="54"/>
      <c r="N140" s="52"/>
      <c r="O140" s="52"/>
      <c r="P140" s="52"/>
      <c r="Q140" s="52"/>
      <c r="R140" s="52"/>
      <c r="S140" s="52"/>
      <c r="T140" s="52"/>
      <c r="U140" s="52"/>
      <c r="V140" s="52"/>
    </row>
    <row r="141" spans="1:22">
      <c r="A141" s="47"/>
      <c r="B141" s="54"/>
      <c r="C141" s="54"/>
      <c r="D141" s="54"/>
      <c r="E141" s="54"/>
      <c r="F141" s="54"/>
      <c r="G141" s="54"/>
      <c r="H141" s="54"/>
      <c r="I141" s="54"/>
      <c r="J141" s="54"/>
      <c r="K141" s="54"/>
      <c r="L141" s="54"/>
      <c r="M141" s="54"/>
      <c r="N141" s="52"/>
      <c r="O141" s="52"/>
      <c r="P141" s="52"/>
      <c r="Q141" s="52"/>
      <c r="R141" s="52"/>
      <c r="S141" s="52"/>
      <c r="T141" s="52"/>
      <c r="U141" s="52"/>
      <c r="V141" s="52"/>
    </row>
    <row r="142" spans="1:22">
      <c r="A142" s="47"/>
      <c r="B142" s="54"/>
      <c r="C142" s="54"/>
      <c r="D142" s="54"/>
      <c r="E142" s="54"/>
      <c r="F142" s="54"/>
      <c r="G142" s="54"/>
      <c r="H142" s="54"/>
      <c r="I142" s="54"/>
      <c r="J142" s="54"/>
      <c r="K142" s="54"/>
      <c r="L142" s="54"/>
      <c r="M142" s="54"/>
      <c r="N142" s="52"/>
      <c r="O142" s="52"/>
      <c r="P142" s="52"/>
      <c r="Q142" s="52"/>
      <c r="R142" s="52"/>
      <c r="S142" s="52"/>
      <c r="T142" s="52"/>
      <c r="U142" s="52"/>
      <c r="V142" s="52"/>
    </row>
    <row r="143" spans="1:22">
      <c r="A143" s="47"/>
      <c r="B143" s="54"/>
      <c r="C143" s="54"/>
      <c r="D143" s="54"/>
      <c r="E143" s="54"/>
      <c r="F143" s="54"/>
      <c r="G143" s="54"/>
      <c r="H143" s="54"/>
      <c r="I143" s="54"/>
      <c r="J143" s="54"/>
      <c r="K143" s="54"/>
      <c r="L143" s="54"/>
      <c r="M143" s="54"/>
      <c r="N143" s="52"/>
      <c r="O143" s="52"/>
      <c r="P143" s="52"/>
      <c r="Q143" s="52"/>
      <c r="R143" s="52"/>
      <c r="S143" s="52"/>
      <c r="T143" s="52"/>
      <c r="U143" s="52"/>
      <c r="V143" s="52"/>
    </row>
    <row r="144" spans="1:22">
      <c r="A144" s="47"/>
      <c r="B144" s="54"/>
      <c r="C144" s="54"/>
      <c r="D144" s="54"/>
      <c r="E144" s="54"/>
      <c r="F144" s="54"/>
      <c r="G144" s="54"/>
      <c r="H144" s="54"/>
      <c r="I144" s="54"/>
      <c r="J144" s="54"/>
      <c r="K144" s="54"/>
      <c r="L144" s="54"/>
      <c r="M144" s="54"/>
      <c r="N144" s="52"/>
      <c r="O144" s="52"/>
      <c r="P144" s="52"/>
      <c r="Q144" s="52"/>
      <c r="R144" s="52"/>
      <c r="S144" s="52"/>
      <c r="T144" s="52"/>
      <c r="U144" s="52"/>
      <c r="V144" s="52"/>
    </row>
    <row r="145" spans="1:22">
      <c r="A145" s="47"/>
      <c r="B145" s="54"/>
      <c r="C145" s="54"/>
      <c r="D145" s="54"/>
      <c r="E145" s="54"/>
      <c r="F145" s="54"/>
      <c r="G145" s="54"/>
      <c r="H145" s="54"/>
      <c r="I145" s="54"/>
      <c r="J145" s="54"/>
      <c r="K145" s="54"/>
      <c r="L145" s="54"/>
      <c r="M145" s="54"/>
      <c r="N145" s="52"/>
      <c r="O145" s="52"/>
      <c r="P145" s="52"/>
      <c r="Q145" s="52"/>
      <c r="R145" s="52"/>
      <c r="S145" s="52"/>
      <c r="T145" s="52"/>
      <c r="U145" s="52"/>
      <c r="V145" s="52"/>
    </row>
    <row r="146" spans="1:22">
      <c r="A146" s="47"/>
      <c r="B146" s="54"/>
      <c r="C146" s="54"/>
      <c r="D146" s="54"/>
      <c r="E146" s="54"/>
      <c r="F146" s="54"/>
      <c r="G146" s="54"/>
      <c r="H146" s="54"/>
      <c r="I146" s="54"/>
      <c r="J146" s="54"/>
      <c r="K146" s="54"/>
      <c r="L146" s="54"/>
      <c r="M146" s="54"/>
      <c r="N146" s="52"/>
      <c r="O146" s="52"/>
      <c r="P146" s="52"/>
      <c r="Q146" s="52"/>
      <c r="R146" s="52"/>
      <c r="S146" s="52"/>
      <c r="T146" s="52"/>
      <c r="U146" s="52"/>
      <c r="V146" s="52"/>
    </row>
    <row r="147" spans="1:22">
      <c r="A147" s="47"/>
      <c r="B147" s="54"/>
      <c r="C147" s="54"/>
      <c r="D147" s="54"/>
      <c r="E147" s="54"/>
      <c r="F147" s="54"/>
      <c r="G147" s="54"/>
      <c r="H147" s="54"/>
      <c r="I147" s="54"/>
      <c r="J147" s="54"/>
      <c r="K147" s="54"/>
      <c r="L147" s="54"/>
      <c r="M147" s="54"/>
      <c r="N147" s="52"/>
      <c r="O147" s="52"/>
      <c r="P147" s="52"/>
      <c r="Q147" s="52"/>
      <c r="R147" s="52"/>
      <c r="S147" s="52"/>
      <c r="T147" s="52"/>
      <c r="U147" s="52"/>
      <c r="V147" s="52"/>
    </row>
    <row r="148" spans="1:22">
      <c r="A148" s="47"/>
      <c r="B148" s="54"/>
      <c r="C148" s="54"/>
      <c r="D148" s="54"/>
      <c r="E148" s="54"/>
      <c r="F148" s="54"/>
      <c r="G148" s="54"/>
      <c r="H148" s="54"/>
      <c r="I148" s="54"/>
      <c r="J148" s="54"/>
      <c r="K148" s="54"/>
      <c r="L148" s="54"/>
      <c r="M148" s="54"/>
      <c r="N148" s="52"/>
      <c r="O148" s="52"/>
      <c r="P148" s="52"/>
      <c r="Q148" s="52"/>
      <c r="R148" s="52"/>
      <c r="S148" s="52"/>
      <c r="T148" s="52"/>
      <c r="U148" s="52"/>
      <c r="V148" s="52"/>
    </row>
    <row r="149" spans="1:22">
      <c r="A149" s="47"/>
      <c r="B149" s="54"/>
      <c r="C149" s="54"/>
      <c r="D149" s="54"/>
      <c r="E149" s="54"/>
      <c r="F149" s="54"/>
      <c r="G149" s="54"/>
      <c r="H149" s="54"/>
      <c r="I149" s="54"/>
      <c r="J149" s="54"/>
      <c r="K149" s="54"/>
      <c r="L149" s="54"/>
      <c r="M149" s="54"/>
      <c r="N149" s="52"/>
      <c r="O149" s="52"/>
      <c r="P149" s="52"/>
      <c r="Q149" s="52"/>
      <c r="R149" s="52"/>
      <c r="S149" s="52"/>
      <c r="T149" s="52"/>
      <c r="U149" s="52"/>
      <c r="V149" s="52"/>
    </row>
    <row r="150" spans="1:22">
      <c r="A150" s="47"/>
      <c r="B150" s="54"/>
      <c r="C150" s="54"/>
      <c r="D150" s="54"/>
      <c r="E150" s="54"/>
      <c r="F150" s="54"/>
      <c r="G150" s="54"/>
      <c r="H150" s="54"/>
      <c r="I150" s="54"/>
      <c r="J150" s="54"/>
      <c r="K150" s="54"/>
      <c r="L150" s="54"/>
      <c r="M150" s="54"/>
      <c r="N150" s="52"/>
      <c r="O150" s="52"/>
      <c r="P150" s="52"/>
      <c r="Q150" s="52"/>
      <c r="R150" s="52"/>
      <c r="S150" s="52"/>
      <c r="T150" s="52"/>
      <c r="U150" s="52"/>
      <c r="V150" s="52"/>
    </row>
    <row r="151" spans="1:22">
      <c r="A151" s="47"/>
      <c r="B151" s="47"/>
      <c r="C151" s="47"/>
      <c r="D151" s="47"/>
      <c r="E151" s="47"/>
      <c r="F151" s="47"/>
      <c r="G151" s="47"/>
      <c r="H151" s="47"/>
      <c r="I151" s="47"/>
      <c r="J151" s="47"/>
      <c r="K151" s="47"/>
      <c r="L151" s="47"/>
      <c r="M151" s="47"/>
    </row>
    <row r="152" spans="1:22">
      <c r="A152" s="47"/>
      <c r="B152" s="47"/>
      <c r="C152" s="47"/>
      <c r="D152" s="47"/>
      <c r="E152" s="47"/>
      <c r="F152" s="47"/>
      <c r="G152" s="47"/>
      <c r="H152" s="47"/>
      <c r="I152" s="47"/>
      <c r="J152" s="47"/>
      <c r="K152" s="47"/>
      <c r="L152" s="47"/>
      <c r="M152" s="47"/>
    </row>
    <row r="153" spans="1:22">
      <c r="A153" s="47"/>
      <c r="B153" s="47"/>
      <c r="C153" s="47"/>
      <c r="D153" s="47"/>
      <c r="E153" s="47"/>
      <c r="F153" s="47"/>
      <c r="G153" s="47"/>
      <c r="H153" s="47"/>
      <c r="I153" s="47"/>
      <c r="J153" s="47"/>
      <c r="K153" s="47"/>
      <c r="L153" s="47"/>
      <c r="M153" s="47"/>
    </row>
    <row r="154" spans="1:22">
      <c r="A154" s="47"/>
      <c r="B154" s="47"/>
      <c r="C154" s="47"/>
      <c r="D154" s="47"/>
      <c r="E154" s="47"/>
      <c r="F154" s="47"/>
      <c r="G154" s="47"/>
      <c r="H154" s="47"/>
      <c r="I154" s="47"/>
      <c r="J154" s="47"/>
      <c r="K154" s="47"/>
      <c r="L154" s="47"/>
      <c r="M154" s="47"/>
    </row>
    <row r="155" spans="1:22">
      <c r="A155" s="47"/>
      <c r="B155" s="47"/>
      <c r="C155" s="47"/>
      <c r="D155" s="47"/>
      <c r="E155" s="47"/>
      <c r="F155" s="47"/>
      <c r="G155" s="47"/>
      <c r="H155" s="47"/>
      <c r="I155" s="47"/>
      <c r="J155" s="47"/>
      <c r="K155" s="47"/>
      <c r="L155" s="47"/>
      <c r="M155" s="47"/>
    </row>
    <row r="156" spans="1:22">
      <c r="A156" s="47"/>
      <c r="B156" s="47"/>
      <c r="C156" s="47"/>
      <c r="D156" s="47"/>
      <c r="E156" s="47"/>
      <c r="F156" s="47"/>
      <c r="G156" s="47"/>
      <c r="H156" s="47"/>
      <c r="I156" s="47"/>
      <c r="J156" s="47"/>
      <c r="K156" s="47"/>
      <c r="L156" s="47"/>
      <c r="M156" s="47"/>
    </row>
    <row r="157" spans="1:22">
      <c r="A157" s="47"/>
      <c r="B157" s="47"/>
      <c r="C157" s="47"/>
      <c r="D157" s="47"/>
      <c r="E157" s="47"/>
      <c r="F157" s="47"/>
      <c r="G157" s="47"/>
      <c r="H157" s="47"/>
      <c r="I157" s="47"/>
      <c r="J157" s="47"/>
      <c r="K157" s="47"/>
      <c r="L157" s="47"/>
      <c r="M157" s="47"/>
    </row>
    <row r="158" spans="1:22">
      <c r="A158" s="47"/>
      <c r="B158" s="47"/>
      <c r="C158" s="47"/>
      <c r="D158" s="47"/>
      <c r="E158" s="47"/>
      <c r="F158" s="47"/>
      <c r="G158" s="47"/>
      <c r="H158" s="47"/>
      <c r="I158" s="47"/>
      <c r="J158" s="47"/>
      <c r="K158" s="47"/>
      <c r="L158" s="47"/>
      <c r="M158" s="47"/>
    </row>
    <row r="159" spans="1:22">
      <c r="A159" s="47"/>
      <c r="B159" s="47"/>
      <c r="C159" s="47"/>
      <c r="D159" s="47"/>
      <c r="E159" s="47"/>
      <c r="F159" s="47"/>
      <c r="G159" s="47"/>
      <c r="H159" s="47"/>
      <c r="I159" s="47"/>
      <c r="J159" s="47"/>
      <c r="K159" s="47"/>
      <c r="L159" s="47"/>
      <c r="M159" s="47"/>
    </row>
    <row r="160" spans="1:22">
      <c r="A160" s="47"/>
      <c r="B160" s="47"/>
      <c r="C160" s="47"/>
      <c r="D160" s="47"/>
      <c r="E160" s="47"/>
      <c r="F160" s="47"/>
      <c r="G160" s="47"/>
      <c r="H160" s="47"/>
      <c r="I160" s="47"/>
      <c r="J160" s="47"/>
      <c r="K160" s="47"/>
      <c r="L160" s="47"/>
      <c r="M160" s="47"/>
    </row>
    <row r="161" spans="1:13">
      <c r="A161" s="47"/>
      <c r="B161" s="47"/>
      <c r="C161" s="47"/>
      <c r="D161" s="47"/>
      <c r="E161" s="47"/>
      <c r="F161" s="47"/>
      <c r="G161" s="47"/>
      <c r="H161" s="47"/>
      <c r="I161" s="47"/>
      <c r="J161" s="47"/>
      <c r="K161" s="47"/>
      <c r="L161" s="47"/>
      <c r="M161" s="47"/>
    </row>
    <row r="162" spans="1:13">
      <c r="A162" s="47"/>
      <c r="B162" s="47"/>
      <c r="C162" s="47"/>
      <c r="D162" s="47"/>
      <c r="E162" s="47"/>
      <c r="F162" s="47"/>
      <c r="G162" s="47"/>
      <c r="H162" s="47"/>
      <c r="I162" s="47"/>
      <c r="J162" s="47"/>
      <c r="K162" s="47"/>
      <c r="L162" s="47"/>
      <c r="M162" s="47"/>
    </row>
    <row r="163" spans="1:13">
      <c r="A163" s="47"/>
      <c r="B163" s="47"/>
      <c r="C163" s="47"/>
      <c r="D163" s="47"/>
      <c r="E163" s="47"/>
      <c r="F163" s="47"/>
      <c r="G163" s="47"/>
      <c r="H163" s="47"/>
      <c r="I163" s="47"/>
      <c r="J163" s="47"/>
      <c r="K163" s="47"/>
      <c r="L163" s="47"/>
      <c r="M163" s="47"/>
    </row>
    <row r="164" spans="1:13">
      <c r="A164" s="47"/>
      <c r="B164" s="47"/>
      <c r="C164" s="47"/>
      <c r="D164" s="47"/>
      <c r="E164" s="47"/>
      <c r="F164" s="47"/>
      <c r="G164" s="47"/>
      <c r="H164" s="47"/>
      <c r="I164" s="47"/>
      <c r="J164" s="47"/>
      <c r="K164" s="47"/>
      <c r="L164" s="47"/>
      <c r="M164" s="47"/>
    </row>
    <row r="165" spans="1:13">
      <c r="A165" s="47"/>
      <c r="B165" s="47"/>
      <c r="C165" s="47"/>
      <c r="D165" s="47"/>
      <c r="E165" s="47"/>
      <c r="F165" s="47"/>
      <c r="G165" s="47"/>
      <c r="H165" s="47"/>
      <c r="I165" s="47"/>
      <c r="J165" s="47"/>
      <c r="K165" s="47"/>
      <c r="L165" s="47"/>
      <c r="M165" s="47"/>
    </row>
    <row r="166" spans="1:13">
      <c r="A166" s="47"/>
      <c r="B166" s="47"/>
      <c r="C166" s="47"/>
      <c r="D166" s="47"/>
      <c r="E166" s="47"/>
      <c r="F166" s="47"/>
      <c r="G166" s="47"/>
      <c r="H166" s="47"/>
      <c r="I166" s="47"/>
      <c r="J166" s="47"/>
      <c r="K166" s="47"/>
      <c r="L166" s="47"/>
      <c r="M166" s="47"/>
    </row>
    <row r="167" spans="1:13">
      <c r="A167" s="47"/>
      <c r="B167" s="47"/>
      <c r="C167" s="47"/>
      <c r="D167" s="47"/>
      <c r="E167" s="47"/>
      <c r="F167" s="47"/>
      <c r="G167" s="47"/>
      <c r="H167" s="47"/>
      <c r="I167" s="47"/>
      <c r="J167" s="47"/>
      <c r="K167" s="47"/>
      <c r="L167" s="47"/>
      <c r="M167" s="47"/>
    </row>
    <row r="168" spans="1:13">
      <c r="A168" s="47"/>
      <c r="B168" s="47"/>
      <c r="C168" s="47"/>
      <c r="D168" s="47"/>
      <c r="E168" s="47"/>
      <c r="F168" s="47"/>
      <c r="G168" s="47"/>
      <c r="H168" s="47"/>
      <c r="I168" s="47"/>
      <c r="J168" s="47"/>
      <c r="K168" s="47"/>
      <c r="L168" s="47"/>
      <c r="M168" s="47"/>
    </row>
    <row r="169" spans="1:13">
      <c r="A169" s="47"/>
      <c r="B169" s="47"/>
      <c r="C169" s="47"/>
      <c r="D169" s="47"/>
      <c r="E169" s="47"/>
      <c r="F169" s="47"/>
      <c r="G169" s="47"/>
      <c r="H169" s="47"/>
      <c r="I169" s="47"/>
      <c r="J169" s="47"/>
      <c r="K169" s="47"/>
      <c r="L169" s="47"/>
      <c r="M169" s="47"/>
    </row>
    <row r="170" spans="1:13">
      <c r="A170" s="47"/>
      <c r="B170" s="47"/>
      <c r="C170" s="47"/>
      <c r="D170" s="47"/>
      <c r="E170" s="47"/>
      <c r="F170" s="47"/>
      <c r="G170" s="47"/>
      <c r="H170" s="47"/>
      <c r="I170" s="47"/>
      <c r="J170" s="47"/>
      <c r="K170" s="47"/>
      <c r="L170" s="47"/>
      <c r="M170" s="47"/>
    </row>
    <row r="171" spans="1:13">
      <c r="A171" s="47"/>
      <c r="B171" s="47"/>
      <c r="C171" s="47"/>
      <c r="D171" s="47"/>
      <c r="E171" s="47"/>
      <c r="F171" s="47"/>
      <c r="G171" s="47"/>
      <c r="H171" s="47"/>
      <c r="I171" s="47"/>
      <c r="J171" s="47"/>
      <c r="K171" s="47"/>
      <c r="L171" s="47"/>
      <c r="M171" s="47"/>
    </row>
    <row r="172" spans="1:13">
      <c r="A172" s="47"/>
      <c r="B172" s="47"/>
      <c r="C172" s="47"/>
      <c r="D172" s="47"/>
      <c r="E172" s="47"/>
      <c r="F172" s="47"/>
      <c r="G172" s="47"/>
      <c r="H172" s="47"/>
      <c r="I172" s="47"/>
      <c r="J172" s="47"/>
      <c r="K172" s="47"/>
      <c r="L172" s="47"/>
      <c r="M172" s="47"/>
    </row>
    <row r="173" spans="1:13">
      <c r="A173" s="47"/>
      <c r="B173" s="47"/>
      <c r="C173" s="47"/>
      <c r="D173" s="47"/>
      <c r="E173" s="47"/>
      <c r="F173" s="47"/>
      <c r="G173" s="47"/>
      <c r="H173" s="47"/>
      <c r="I173" s="47"/>
      <c r="J173" s="47"/>
      <c r="K173" s="47"/>
      <c r="L173" s="47"/>
      <c r="M173" s="47"/>
    </row>
    <row r="174" spans="1:13">
      <c r="A174" s="47"/>
      <c r="B174" s="47"/>
      <c r="C174" s="47"/>
      <c r="D174" s="47"/>
      <c r="E174" s="47"/>
      <c r="F174" s="47"/>
      <c r="G174" s="47"/>
      <c r="H174" s="47"/>
      <c r="I174" s="47"/>
      <c r="J174" s="47"/>
      <c r="K174" s="47"/>
      <c r="L174" s="47"/>
      <c r="M174" s="47"/>
    </row>
    <row r="175" spans="1:13">
      <c r="A175" s="47"/>
      <c r="B175" s="47"/>
      <c r="C175" s="47"/>
      <c r="D175" s="47"/>
      <c r="E175" s="47"/>
      <c r="F175" s="47"/>
      <c r="G175" s="47"/>
      <c r="H175" s="47"/>
      <c r="I175" s="47"/>
      <c r="J175" s="47"/>
      <c r="K175" s="47"/>
      <c r="L175" s="47"/>
      <c r="M175" s="47"/>
    </row>
    <row r="176" spans="1:13">
      <c r="A176" s="47"/>
      <c r="B176" s="47"/>
      <c r="C176" s="47"/>
      <c r="D176" s="47"/>
      <c r="E176" s="47"/>
      <c r="F176" s="47"/>
      <c r="G176" s="47"/>
      <c r="H176" s="47"/>
      <c r="I176" s="47"/>
      <c r="J176" s="47"/>
      <c r="K176" s="47"/>
      <c r="L176" s="47"/>
      <c r="M176" s="47"/>
    </row>
    <row r="177" spans="1:13">
      <c r="A177" s="47"/>
      <c r="B177" s="47"/>
      <c r="C177" s="47"/>
      <c r="D177" s="47"/>
      <c r="E177" s="47"/>
      <c r="F177" s="47"/>
      <c r="G177" s="47"/>
      <c r="H177" s="47"/>
      <c r="I177" s="47"/>
      <c r="J177" s="47"/>
      <c r="K177" s="47"/>
      <c r="L177" s="47"/>
      <c r="M177" s="47"/>
    </row>
    <row r="178" spans="1:13">
      <c r="A178" s="47"/>
      <c r="B178" s="47"/>
      <c r="C178" s="47"/>
      <c r="D178" s="47"/>
      <c r="E178" s="47"/>
      <c r="F178" s="47"/>
      <c r="G178" s="47"/>
      <c r="H178" s="47"/>
      <c r="I178" s="47"/>
      <c r="J178" s="47"/>
      <c r="K178" s="47"/>
      <c r="L178" s="47"/>
      <c r="M178" s="47"/>
    </row>
    <row r="179" spans="1:13">
      <c r="A179" s="47"/>
      <c r="B179" s="47"/>
      <c r="C179" s="47"/>
      <c r="D179" s="47"/>
      <c r="E179" s="47"/>
      <c r="F179" s="47"/>
      <c r="G179" s="47"/>
      <c r="H179" s="47"/>
      <c r="I179" s="47"/>
      <c r="J179" s="47"/>
      <c r="K179" s="47"/>
      <c r="L179" s="47"/>
      <c r="M179" s="47"/>
    </row>
    <row r="180" spans="1:13">
      <c r="A180" s="47"/>
      <c r="B180" s="47"/>
      <c r="C180" s="47"/>
      <c r="D180" s="47"/>
      <c r="E180" s="47"/>
      <c r="F180" s="47"/>
      <c r="G180" s="47"/>
      <c r="H180" s="47"/>
      <c r="I180" s="47"/>
      <c r="J180" s="47"/>
      <c r="K180" s="47"/>
      <c r="L180" s="47"/>
      <c r="M180" s="47"/>
    </row>
    <row r="181" spans="1:13">
      <c r="A181" s="47"/>
      <c r="B181" s="47"/>
      <c r="C181" s="47"/>
      <c r="D181" s="47"/>
      <c r="E181" s="47"/>
      <c r="F181" s="47"/>
      <c r="G181" s="47"/>
      <c r="H181" s="47"/>
      <c r="I181" s="47"/>
      <c r="J181" s="47"/>
      <c r="K181" s="47"/>
      <c r="L181" s="47"/>
      <c r="M181" s="47"/>
    </row>
    <row r="182" spans="1:13">
      <c r="A182" s="47"/>
      <c r="B182" s="47"/>
      <c r="C182" s="47"/>
      <c r="D182" s="47"/>
      <c r="E182" s="47"/>
      <c r="F182" s="47"/>
      <c r="G182" s="47"/>
      <c r="H182" s="47"/>
      <c r="I182" s="47"/>
      <c r="J182" s="47"/>
      <c r="K182" s="47"/>
      <c r="L182" s="47"/>
      <c r="M182" s="47"/>
    </row>
    <row r="183" spans="1:13">
      <c r="A183" s="47"/>
      <c r="B183" s="47"/>
      <c r="C183" s="47"/>
      <c r="D183" s="47"/>
      <c r="E183" s="47"/>
      <c r="F183" s="47"/>
      <c r="G183" s="47"/>
      <c r="H183" s="47"/>
      <c r="I183" s="47"/>
      <c r="J183" s="47"/>
      <c r="K183" s="47"/>
      <c r="L183" s="47"/>
      <c r="M183" s="47"/>
    </row>
    <row r="184" spans="1:13">
      <c r="A184" s="47"/>
      <c r="B184" s="47"/>
      <c r="C184" s="47"/>
      <c r="D184" s="47"/>
      <c r="E184" s="47"/>
      <c r="F184" s="47"/>
      <c r="G184" s="47"/>
      <c r="H184" s="47"/>
      <c r="I184" s="47"/>
      <c r="J184" s="47"/>
      <c r="K184" s="47"/>
      <c r="L184" s="47"/>
      <c r="M184" s="47"/>
    </row>
    <row r="185" spans="1:13">
      <c r="A185" s="47"/>
      <c r="B185" s="47"/>
      <c r="C185" s="47"/>
      <c r="D185" s="47"/>
      <c r="E185" s="47"/>
      <c r="F185" s="47"/>
      <c r="G185" s="47"/>
      <c r="H185" s="47"/>
      <c r="I185" s="47"/>
      <c r="J185" s="47"/>
      <c r="K185" s="47"/>
      <c r="L185" s="47"/>
      <c r="M185" s="47"/>
    </row>
    <row r="186" spans="1:13">
      <c r="A186" s="47"/>
      <c r="B186" s="47"/>
      <c r="C186" s="47"/>
      <c r="D186" s="47"/>
      <c r="E186" s="47"/>
      <c r="F186" s="47"/>
      <c r="G186" s="47"/>
      <c r="H186" s="47"/>
      <c r="I186" s="47"/>
      <c r="J186" s="47"/>
      <c r="K186" s="47"/>
      <c r="L186" s="47"/>
      <c r="M186" s="47"/>
    </row>
    <row r="187" spans="1:13">
      <c r="A187" s="47"/>
      <c r="B187" s="47"/>
      <c r="C187" s="47"/>
      <c r="D187" s="47"/>
      <c r="E187" s="47"/>
      <c r="F187" s="47"/>
      <c r="G187" s="47"/>
      <c r="H187" s="47"/>
      <c r="I187" s="47"/>
      <c r="J187" s="47"/>
      <c r="K187" s="47"/>
      <c r="L187" s="47"/>
      <c r="M187" s="47"/>
    </row>
    <row r="188" spans="1:13">
      <c r="A188" s="47"/>
      <c r="B188" s="47"/>
      <c r="C188" s="47"/>
      <c r="D188" s="47"/>
      <c r="E188" s="47"/>
      <c r="F188" s="47"/>
      <c r="G188" s="47"/>
      <c r="H188" s="47"/>
      <c r="I188" s="47"/>
      <c r="J188" s="47"/>
      <c r="K188" s="47"/>
      <c r="L188" s="47"/>
      <c r="M188" s="47"/>
    </row>
    <row r="189" spans="1:13">
      <c r="A189" s="47"/>
      <c r="B189" s="47"/>
      <c r="C189" s="47"/>
      <c r="D189" s="47"/>
      <c r="E189" s="47"/>
      <c r="F189" s="47"/>
      <c r="G189" s="47"/>
      <c r="H189" s="47"/>
      <c r="I189" s="47"/>
      <c r="J189" s="47"/>
      <c r="K189" s="47"/>
      <c r="L189" s="47"/>
      <c r="M189" s="47"/>
    </row>
    <row r="190" spans="1:13">
      <c r="A190" s="47"/>
      <c r="B190" s="47"/>
      <c r="C190" s="47"/>
      <c r="D190" s="47"/>
      <c r="E190" s="47"/>
      <c r="F190" s="47"/>
      <c r="G190" s="47"/>
      <c r="H190" s="47"/>
      <c r="I190" s="47"/>
      <c r="J190" s="47"/>
      <c r="K190" s="47"/>
      <c r="L190" s="47"/>
      <c r="M190" s="47"/>
    </row>
    <row r="191" spans="1:13">
      <c r="A191" s="47"/>
      <c r="B191" s="47"/>
      <c r="C191" s="47"/>
      <c r="D191" s="47"/>
      <c r="E191" s="47"/>
      <c r="F191" s="47"/>
      <c r="G191" s="47"/>
      <c r="H191" s="47"/>
      <c r="I191" s="47"/>
      <c r="J191" s="47"/>
      <c r="K191" s="47"/>
      <c r="L191" s="47"/>
      <c r="M191" s="47"/>
    </row>
    <row r="192" spans="1:13">
      <c r="A192" s="47"/>
      <c r="B192" s="47"/>
      <c r="C192" s="47"/>
      <c r="D192" s="47"/>
      <c r="E192" s="47"/>
      <c r="F192" s="47"/>
      <c r="G192" s="47"/>
      <c r="H192" s="47"/>
      <c r="I192" s="47"/>
      <c r="J192" s="47"/>
      <c r="K192" s="47"/>
      <c r="L192" s="47"/>
      <c r="M192" s="47"/>
    </row>
    <row r="193" spans="1:13">
      <c r="A193" s="47"/>
      <c r="B193" s="47"/>
      <c r="C193" s="47"/>
      <c r="D193" s="47"/>
      <c r="E193" s="47"/>
      <c r="F193" s="47"/>
      <c r="G193" s="47"/>
      <c r="H193" s="47"/>
      <c r="I193" s="47"/>
      <c r="J193" s="47"/>
      <c r="K193" s="47"/>
      <c r="L193" s="47"/>
      <c r="M193" s="47"/>
    </row>
    <row r="194" spans="1:13">
      <c r="A194" s="47"/>
      <c r="B194" s="47"/>
      <c r="C194" s="47"/>
      <c r="D194" s="47"/>
      <c r="E194" s="47"/>
      <c r="F194" s="47"/>
      <c r="G194" s="47"/>
      <c r="H194" s="47"/>
      <c r="I194" s="47"/>
      <c r="J194" s="47"/>
      <c r="K194" s="47"/>
      <c r="L194" s="47"/>
      <c r="M194" s="47"/>
    </row>
    <row r="195" spans="1:13">
      <c r="A195" s="47"/>
      <c r="B195" s="47"/>
      <c r="C195" s="47"/>
      <c r="D195" s="47"/>
      <c r="E195" s="47"/>
      <c r="F195" s="47"/>
      <c r="G195" s="47"/>
      <c r="H195" s="47"/>
      <c r="I195" s="47"/>
      <c r="J195" s="47"/>
      <c r="K195" s="47"/>
      <c r="L195" s="47"/>
      <c r="M195" s="47"/>
    </row>
    <row r="196" spans="1:13">
      <c r="A196" s="47"/>
      <c r="B196" s="47"/>
      <c r="C196" s="47"/>
      <c r="D196" s="47"/>
      <c r="E196" s="47"/>
      <c r="F196" s="47"/>
      <c r="G196" s="47"/>
      <c r="H196" s="47"/>
      <c r="I196" s="47"/>
      <c r="J196" s="47"/>
      <c r="K196" s="47"/>
      <c r="L196" s="47"/>
      <c r="M196" s="47"/>
    </row>
    <row r="197" spans="1:13">
      <c r="A197" s="47"/>
      <c r="B197" s="47"/>
      <c r="C197" s="47"/>
      <c r="D197" s="47"/>
      <c r="E197" s="47"/>
      <c r="F197" s="47"/>
      <c r="G197" s="47"/>
      <c r="H197" s="47"/>
      <c r="I197" s="47"/>
      <c r="J197" s="47"/>
      <c r="K197" s="47"/>
      <c r="L197" s="47"/>
      <c r="M197" s="47"/>
    </row>
    <row r="198" spans="1:13">
      <c r="A198" s="47"/>
      <c r="B198" s="47"/>
      <c r="C198" s="47"/>
      <c r="D198" s="47"/>
      <c r="E198" s="47"/>
      <c r="F198" s="47"/>
      <c r="G198" s="47"/>
      <c r="H198" s="47"/>
      <c r="I198" s="47"/>
      <c r="J198" s="47"/>
      <c r="K198" s="47"/>
      <c r="L198" s="47"/>
      <c r="M198" s="47"/>
    </row>
    <row r="199" spans="1:13">
      <c r="A199" s="47"/>
      <c r="B199" s="47"/>
      <c r="C199" s="47"/>
      <c r="D199" s="47"/>
      <c r="E199" s="47"/>
      <c r="F199" s="47"/>
      <c r="G199" s="47"/>
      <c r="H199" s="47"/>
      <c r="I199" s="47"/>
      <c r="J199" s="47"/>
      <c r="K199" s="47"/>
      <c r="L199" s="47"/>
      <c r="M199" s="47"/>
    </row>
    <row r="200" spans="1:13">
      <c r="A200" s="47"/>
      <c r="B200" s="47"/>
      <c r="C200" s="47"/>
      <c r="D200" s="47"/>
      <c r="E200" s="47"/>
      <c r="F200" s="47"/>
      <c r="G200" s="47"/>
      <c r="H200" s="47"/>
      <c r="I200" s="47"/>
      <c r="J200" s="47"/>
      <c r="K200" s="47"/>
      <c r="L200" s="47"/>
      <c r="M200" s="47"/>
    </row>
    <row r="201" spans="1:13">
      <c r="A201" s="47"/>
      <c r="B201" s="47"/>
      <c r="C201" s="47"/>
      <c r="D201" s="47"/>
      <c r="E201" s="47"/>
      <c r="F201" s="47"/>
      <c r="G201" s="47"/>
      <c r="H201" s="47"/>
      <c r="I201" s="47"/>
      <c r="J201" s="47"/>
      <c r="K201" s="47"/>
      <c r="L201" s="47"/>
      <c r="M201" s="47"/>
    </row>
    <row r="202" spans="1:13">
      <c r="A202" s="47"/>
      <c r="B202" s="47"/>
      <c r="C202" s="47"/>
      <c r="D202" s="47"/>
      <c r="E202" s="47"/>
      <c r="F202" s="47"/>
      <c r="G202" s="47"/>
      <c r="H202" s="47"/>
      <c r="I202" s="47"/>
      <c r="J202" s="47"/>
      <c r="K202" s="47"/>
      <c r="L202" s="47"/>
      <c r="M202" s="47"/>
    </row>
    <row r="203" spans="1:13">
      <c r="A203" s="47"/>
      <c r="B203" s="47"/>
      <c r="C203" s="47"/>
      <c r="D203" s="47"/>
      <c r="E203" s="47"/>
      <c r="F203" s="47"/>
      <c r="G203" s="47"/>
      <c r="H203" s="47"/>
      <c r="I203" s="47"/>
      <c r="J203" s="47"/>
      <c r="K203" s="47"/>
      <c r="L203" s="47"/>
      <c r="M203" s="47"/>
    </row>
    <row r="204" spans="1:13">
      <c r="A204" s="47"/>
      <c r="B204" s="47"/>
      <c r="C204" s="47"/>
      <c r="D204" s="47"/>
      <c r="E204" s="47"/>
      <c r="F204" s="47"/>
      <c r="G204" s="47"/>
      <c r="H204" s="47"/>
      <c r="I204" s="47"/>
      <c r="J204" s="47"/>
      <c r="K204" s="47"/>
      <c r="L204" s="47"/>
      <c r="M204" s="47"/>
    </row>
    <row r="205" spans="1:13">
      <c r="A205" s="47"/>
      <c r="B205" s="47"/>
      <c r="C205" s="47"/>
      <c r="D205" s="47"/>
      <c r="E205" s="47"/>
      <c r="F205" s="47"/>
      <c r="G205" s="47"/>
      <c r="H205" s="47"/>
      <c r="I205" s="47"/>
      <c r="J205" s="47"/>
      <c r="K205" s="47"/>
      <c r="L205" s="47"/>
      <c r="M205" s="47"/>
    </row>
    <row r="206" spans="1:13">
      <c r="A206" s="47"/>
      <c r="B206" s="47"/>
      <c r="C206" s="47"/>
      <c r="D206" s="47"/>
      <c r="E206" s="47"/>
      <c r="F206" s="47"/>
      <c r="G206" s="47"/>
      <c r="H206" s="47"/>
      <c r="I206" s="47"/>
      <c r="J206" s="47"/>
      <c r="K206" s="47"/>
      <c r="L206" s="47"/>
      <c r="M206" s="47"/>
    </row>
    <row r="207" spans="1:13">
      <c r="A207" s="47"/>
      <c r="B207" s="47"/>
      <c r="C207" s="47"/>
      <c r="D207" s="47"/>
      <c r="E207" s="47"/>
      <c r="F207" s="47"/>
      <c r="G207" s="47"/>
      <c r="H207" s="47"/>
      <c r="I207" s="47"/>
      <c r="J207" s="47"/>
      <c r="K207" s="47"/>
      <c r="L207" s="47"/>
      <c r="M207" s="47"/>
    </row>
    <row r="208" spans="1:13">
      <c r="A208" s="47"/>
      <c r="B208" s="47"/>
      <c r="C208" s="47"/>
      <c r="D208" s="47"/>
      <c r="E208" s="47"/>
      <c r="F208" s="47"/>
      <c r="G208" s="47"/>
      <c r="H208" s="47"/>
      <c r="I208" s="47"/>
      <c r="J208" s="47"/>
      <c r="K208" s="47"/>
      <c r="L208" s="47"/>
      <c r="M208" s="47"/>
    </row>
    <row r="209" spans="1:13">
      <c r="A209" s="47"/>
      <c r="B209" s="47"/>
      <c r="C209" s="47"/>
      <c r="D209" s="47"/>
      <c r="E209" s="47"/>
      <c r="F209" s="47"/>
      <c r="G209" s="47"/>
      <c r="H209" s="47"/>
      <c r="I209" s="47"/>
      <c r="J209" s="47"/>
      <c r="K209" s="47"/>
      <c r="L209" s="47"/>
      <c r="M209" s="47"/>
    </row>
    <row r="210" spans="1:13">
      <c r="A210" s="47"/>
      <c r="B210" s="47"/>
      <c r="C210" s="47"/>
      <c r="D210" s="47"/>
      <c r="E210" s="47"/>
      <c r="F210" s="47"/>
      <c r="G210" s="47"/>
      <c r="H210" s="47"/>
      <c r="I210" s="47"/>
      <c r="J210" s="47"/>
      <c r="K210" s="47"/>
      <c r="L210" s="47"/>
      <c r="M210" s="47"/>
    </row>
    <row r="211" spans="1:13">
      <c r="A211" s="47"/>
      <c r="B211" s="47"/>
      <c r="C211" s="47"/>
      <c r="D211" s="47"/>
      <c r="E211" s="47"/>
      <c r="F211" s="47"/>
      <c r="G211" s="47"/>
      <c r="H211" s="47"/>
      <c r="I211" s="47"/>
      <c r="J211" s="47"/>
      <c r="K211" s="47"/>
      <c r="L211" s="47"/>
      <c r="M211" s="47"/>
    </row>
    <row r="212" spans="1:13">
      <c r="A212" s="47"/>
      <c r="B212" s="47"/>
      <c r="C212" s="47"/>
      <c r="D212" s="47"/>
      <c r="E212" s="47"/>
      <c r="F212" s="47"/>
      <c r="G212" s="47"/>
      <c r="H212" s="47"/>
      <c r="I212" s="47"/>
      <c r="J212" s="47"/>
      <c r="K212" s="47"/>
      <c r="L212" s="47"/>
      <c r="M212" s="47"/>
    </row>
    <row r="213" spans="1:13">
      <c r="A213" s="47"/>
      <c r="B213" s="47"/>
      <c r="C213" s="47"/>
      <c r="D213" s="47"/>
      <c r="E213" s="47"/>
      <c r="F213" s="47"/>
      <c r="G213" s="47"/>
      <c r="H213" s="47"/>
      <c r="I213" s="47"/>
      <c r="J213" s="47"/>
      <c r="K213" s="47"/>
      <c r="L213" s="47"/>
      <c r="M213" s="47"/>
    </row>
    <row r="214" spans="1:13">
      <c r="A214" s="47"/>
      <c r="B214" s="47"/>
      <c r="C214" s="47"/>
      <c r="D214" s="47"/>
      <c r="E214" s="47"/>
      <c r="F214" s="47"/>
      <c r="G214" s="47"/>
      <c r="H214" s="47"/>
      <c r="I214" s="47"/>
      <c r="J214" s="47"/>
      <c r="K214" s="47"/>
      <c r="L214" s="47"/>
      <c r="M214" s="47"/>
    </row>
    <row r="215" spans="1:13">
      <c r="A215" s="47"/>
      <c r="B215" s="47"/>
      <c r="C215" s="47"/>
      <c r="D215" s="47"/>
      <c r="E215" s="47"/>
      <c r="F215" s="47"/>
      <c r="G215" s="47"/>
      <c r="H215" s="47"/>
      <c r="I215" s="47"/>
      <c r="J215" s="47"/>
      <c r="K215" s="47"/>
      <c r="L215" s="47"/>
      <c r="M215" s="47"/>
    </row>
    <row r="216" spans="1:13">
      <c r="A216" s="47"/>
      <c r="B216" s="47"/>
      <c r="C216" s="47"/>
      <c r="D216" s="47"/>
      <c r="E216" s="47"/>
      <c r="F216" s="47"/>
      <c r="G216" s="47"/>
      <c r="H216" s="47"/>
      <c r="I216" s="47"/>
      <c r="J216" s="47"/>
      <c r="K216" s="47"/>
      <c r="L216" s="47"/>
      <c r="M216" s="47"/>
    </row>
    <row r="217" spans="1:13">
      <c r="A217" s="47"/>
      <c r="B217" s="47"/>
      <c r="C217" s="47"/>
      <c r="D217" s="47"/>
      <c r="E217" s="47"/>
      <c r="F217" s="47"/>
      <c r="G217" s="47"/>
      <c r="H217" s="47"/>
      <c r="I217" s="47"/>
      <c r="J217" s="47"/>
      <c r="K217" s="47"/>
      <c r="L217" s="47"/>
      <c r="M217" s="47"/>
    </row>
    <row r="218" spans="1:13">
      <c r="A218" s="47"/>
      <c r="B218" s="47"/>
      <c r="C218" s="47"/>
      <c r="D218" s="47"/>
      <c r="E218" s="47"/>
      <c r="F218" s="47"/>
      <c r="G218" s="47"/>
      <c r="H218" s="47"/>
      <c r="I218" s="47"/>
      <c r="J218" s="47"/>
      <c r="K218" s="47"/>
      <c r="L218" s="47"/>
      <c r="M218" s="47"/>
    </row>
    <row r="219" spans="1:13">
      <c r="A219" s="47"/>
      <c r="B219" s="47"/>
      <c r="C219" s="47"/>
      <c r="D219" s="47"/>
      <c r="E219" s="47"/>
      <c r="F219" s="47"/>
      <c r="G219" s="47"/>
      <c r="H219" s="47"/>
      <c r="I219" s="47"/>
      <c r="J219" s="47"/>
      <c r="K219" s="47"/>
      <c r="L219" s="47"/>
      <c r="M219" s="47"/>
    </row>
    <row r="220" spans="1:13">
      <c r="A220" s="47"/>
      <c r="B220" s="47"/>
      <c r="C220" s="47"/>
      <c r="D220" s="47"/>
      <c r="E220" s="47"/>
      <c r="F220" s="47"/>
      <c r="G220" s="47"/>
      <c r="H220" s="47"/>
      <c r="I220" s="47"/>
      <c r="J220" s="47"/>
      <c r="K220" s="47"/>
      <c r="L220" s="47"/>
      <c r="M220" s="47"/>
    </row>
    <row r="221" spans="1:13">
      <c r="A221" s="47"/>
      <c r="B221" s="47"/>
      <c r="C221" s="47"/>
      <c r="D221" s="47"/>
      <c r="E221" s="47"/>
      <c r="F221" s="47"/>
      <c r="G221" s="47"/>
      <c r="H221" s="47"/>
      <c r="I221" s="47"/>
      <c r="J221" s="47"/>
      <c r="K221" s="47"/>
      <c r="L221" s="47"/>
      <c r="M221" s="47"/>
    </row>
    <row r="222" spans="1:13">
      <c r="A222" s="47"/>
      <c r="B222" s="47"/>
      <c r="C222" s="47"/>
      <c r="D222" s="47"/>
      <c r="E222" s="47"/>
      <c r="F222" s="47"/>
      <c r="G222" s="47"/>
      <c r="H222" s="47"/>
      <c r="I222" s="47"/>
      <c r="J222" s="47"/>
      <c r="K222" s="47"/>
      <c r="L222" s="47"/>
      <c r="M222" s="47"/>
    </row>
    <row r="223" spans="1:13">
      <c r="A223" s="47"/>
      <c r="B223" s="47"/>
      <c r="C223" s="47"/>
      <c r="D223" s="47"/>
      <c r="E223" s="47"/>
      <c r="F223" s="47"/>
      <c r="G223" s="47"/>
      <c r="H223" s="47"/>
      <c r="I223" s="47"/>
      <c r="J223" s="47"/>
      <c r="K223" s="47"/>
      <c r="L223" s="47"/>
      <c r="M223" s="47"/>
    </row>
    <row r="224" spans="1:13">
      <c r="A224" s="47"/>
      <c r="B224" s="47"/>
      <c r="C224" s="47"/>
      <c r="D224" s="47"/>
      <c r="E224" s="47"/>
      <c r="F224" s="47"/>
      <c r="G224" s="47"/>
      <c r="H224" s="47"/>
      <c r="I224" s="47"/>
      <c r="J224" s="47"/>
      <c r="K224" s="47"/>
      <c r="L224" s="47"/>
      <c r="M224" s="47"/>
    </row>
    <row r="225" spans="1:13">
      <c r="A225" s="47"/>
      <c r="B225" s="47"/>
      <c r="C225" s="47"/>
      <c r="D225" s="47"/>
      <c r="E225" s="47"/>
      <c r="F225" s="47"/>
      <c r="G225" s="47"/>
      <c r="H225" s="47"/>
      <c r="I225" s="47"/>
      <c r="J225" s="47"/>
      <c r="K225" s="47"/>
      <c r="L225" s="47"/>
      <c r="M225" s="47"/>
    </row>
    <row r="226" spans="1:13">
      <c r="A226" s="47"/>
      <c r="B226" s="47"/>
      <c r="C226" s="47"/>
      <c r="D226" s="47"/>
      <c r="E226" s="47"/>
      <c r="F226" s="47"/>
      <c r="G226" s="47"/>
      <c r="H226" s="47"/>
      <c r="I226" s="47"/>
      <c r="J226" s="47"/>
      <c r="K226" s="47"/>
      <c r="L226" s="47"/>
      <c r="M226" s="47"/>
    </row>
    <row r="227" spans="1:13">
      <c r="A227" s="47"/>
      <c r="B227" s="47"/>
      <c r="C227" s="47"/>
      <c r="D227" s="47"/>
      <c r="E227" s="47"/>
      <c r="F227" s="47"/>
      <c r="G227" s="47"/>
      <c r="H227" s="47"/>
      <c r="I227" s="47"/>
      <c r="J227" s="47"/>
      <c r="K227" s="47"/>
      <c r="L227" s="47"/>
      <c r="M227" s="47"/>
    </row>
    <row r="228" spans="1:13">
      <c r="A228" s="47"/>
      <c r="B228" s="47"/>
      <c r="C228" s="47"/>
      <c r="D228" s="47"/>
      <c r="E228" s="47"/>
      <c r="F228" s="47"/>
      <c r="G228" s="47"/>
      <c r="H228" s="47"/>
      <c r="I228" s="47"/>
      <c r="J228" s="47"/>
      <c r="K228" s="47"/>
      <c r="L228" s="47"/>
      <c r="M228" s="47"/>
    </row>
    <row r="229" spans="1:13">
      <c r="A229" s="47"/>
      <c r="B229" s="47"/>
      <c r="C229" s="47"/>
      <c r="D229" s="47"/>
      <c r="E229" s="47"/>
      <c r="F229" s="47"/>
      <c r="G229" s="47"/>
      <c r="H229" s="47"/>
      <c r="I229" s="47"/>
      <c r="J229" s="47"/>
      <c r="K229" s="47"/>
      <c r="L229" s="47"/>
      <c r="M229" s="47"/>
    </row>
    <row r="230" spans="1:13">
      <c r="A230" s="47"/>
      <c r="B230" s="47"/>
      <c r="C230" s="47"/>
      <c r="D230" s="47"/>
      <c r="E230" s="47"/>
      <c r="F230" s="47"/>
      <c r="G230" s="47"/>
      <c r="H230" s="47"/>
      <c r="I230" s="47"/>
      <c r="J230" s="47"/>
      <c r="K230" s="47"/>
      <c r="L230" s="47"/>
      <c r="M230" s="47"/>
    </row>
    <row r="231" spans="1:13">
      <c r="A231" s="47"/>
      <c r="B231" s="47"/>
      <c r="C231" s="47"/>
      <c r="D231" s="47"/>
      <c r="E231" s="47"/>
      <c r="F231" s="47"/>
      <c r="G231" s="47"/>
      <c r="H231" s="47"/>
      <c r="I231" s="47"/>
      <c r="J231" s="47"/>
      <c r="K231" s="47"/>
      <c r="L231" s="47"/>
      <c r="M231" s="47"/>
    </row>
    <row r="232" spans="1:13">
      <c r="A232" s="47"/>
      <c r="B232" s="47"/>
      <c r="C232" s="47"/>
      <c r="D232" s="47"/>
      <c r="E232" s="47"/>
      <c r="F232" s="47"/>
      <c r="G232" s="47"/>
      <c r="H232" s="47"/>
      <c r="I232" s="47"/>
      <c r="J232" s="47"/>
      <c r="K232" s="47"/>
      <c r="L232" s="47"/>
      <c r="M232" s="47"/>
    </row>
    <row r="233" spans="1:13">
      <c r="A233" s="47"/>
      <c r="B233" s="47"/>
      <c r="C233" s="47"/>
      <c r="D233" s="47"/>
      <c r="E233" s="47"/>
      <c r="F233" s="47"/>
      <c r="G233" s="47"/>
      <c r="H233" s="47"/>
      <c r="I233" s="47"/>
      <c r="J233" s="47"/>
      <c r="K233" s="47"/>
      <c r="L233" s="47"/>
      <c r="M233" s="47"/>
    </row>
    <row r="234" spans="1:13">
      <c r="A234" s="47"/>
      <c r="B234" s="47"/>
      <c r="C234" s="47"/>
      <c r="D234" s="47"/>
      <c r="E234" s="47"/>
      <c r="F234" s="47"/>
      <c r="G234" s="47"/>
      <c r="H234" s="47"/>
      <c r="I234" s="47"/>
      <c r="J234" s="47"/>
      <c r="K234" s="47"/>
      <c r="L234" s="47"/>
      <c r="M234" s="47"/>
    </row>
    <row r="235" spans="1:13">
      <c r="A235" s="47"/>
      <c r="B235" s="47"/>
      <c r="C235" s="47"/>
      <c r="D235" s="47"/>
      <c r="E235" s="47"/>
      <c r="F235" s="47"/>
      <c r="G235" s="47"/>
      <c r="H235" s="47"/>
      <c r="I235" s="47"/>
      <c r="J235" s="47"/>
      <c r="K235" s="47"/>
      <c r="L235" s="47"/>
      <c r="M235" s="47"/>
    </row>
    <row r="236" spans="1:13">
      <c r="A236" s="47"/>
      <c r="B236" s="47"/>
      <c r="C236" s="47"/>
      <c r="D236" s="47"/>
      <c r="E236" s="47"/>
      <c r="F236" s="47"/>
      <c r="G236" s="47"/>
      <c r="H236" s="47"/>
      <c r="I236" s="47"/>
      <c r="J236" s="47"/>
      <c r="K236" s="47"/>
      <c r="L236" s="47"/>
      <c r="M236" s="47"/>
    </row>
    <row r="237" spans="1:13">
      <c r="A237" s="47"/>
      <c r="B237" s="47"/>
      <c r="C237" s="47"/>
      <c r="D237" s="47"/>
      <c r="E237" s="47"/>
      <c r="F237" s="47"/>
      <c r="G237" s="47"/>
      <c r="H237" s="47"/>
      <c r="I237" s="47"/>
      <c r="J237" s="47"/>
      <c r="K237" s="47"/>
      <c r="L237" s="47"/>
      <c r="M237" s="47"/>
    </row>
    <row r="238" spans="1:13">
      <c r="A238" s="47"/>
      <c r="B238" s="47"/>
      <c r="C238" s="47"/>
      <c r="D238" s="47"/>
      <c r="E238" s="47"/>
      <c r="F238" s="47"/>
      <c r="G238" s="47"/>
      <c r="H238" s="47"/>
      <c r="I238" s="47"/>
      <c r="J238" s="47"/>
      <c r="K238" s="47"/>
      <c r="L238" s="47"/>
      <c r="M238" s="47"/>
    </row>
    <row r="239" spans="1:13">
      <c r="A239" s="47"/>
      <c r="B239" s="47"/>
      <c r="C239" s="47"/>
      <c r="D239" s="47"/>
      <c r="E239" s="47"/>
      <c r="F239" s="47"/>
      <c r="G239" s="47"/>
      <c r="H239" s="47"/>
      <c r="I239" s="47"/>
      <c r="J239" s="47"/>
      <c r="K239" s="47"/>
      <c r="L239" s="47"/>
      <c r="M239" s="47"/>
    </row>
    <row r="240" spans="1:13">
      <c r="A240" s="47"/>
      <c r="B240" s="47"/>
      <c r="C240" s="47"/>
      <c r="D240" s="47"/>
      <c r="E240" s="47"/>
      <c r="F240" s="47"/>
      <c r="G240" s="47"/>
      <c r="H240" s="47"/>
      <c r="I240" s="47"/>
      <c r="J240" s="47"/>
      <c r="K240" s="47"/>
      <c r="L240" s="47"/>
      <c r="M240" s="47"/>
    </row>
    <row r="241" spans="1:13">
      <c r="A241" s="47"/>
      <c r="B241" s="47"/>
      <c r="C241" s="47"/>
      <c r="D241" s="47"/>
      <c r="E241" s="47"/>
      <c r="F241" s="47"/>
      <c r="G241" s="47"/>
      <c r="H241" s="47"/>
      <c r="I241" s="47"/>
      <c r="J241" s="47"/>
      <c r="K241" s="47"/>
      <c r="L241" s="47"/>
      <c r="M241" s="47"/>
    </row>
    <row r="242" spans="1:13">
      <c r="A242" s="47"/>
      <c r="B242" s="47"/>
      <c r="C242" s="47"/>
      <c r="D242" s="47"/>
      <c r="E242" s="47"/>
      <c r="F242" s="47"/>
      <c r="G242" s="47"/>
      <c r="H242" s="47"/>
      <c r="I242" s="47"/>
      <c r="J242" s="47"/>
      <c r="K242" s="47"/>
      <c r="L242" s="47"/>
      <c r="M242" s="47"/>
    </row>
    <row r="243" spans="1:13">
      <c r="A243" s="47"/>
      <c r="B243" s="47"/>
      <c r="C243" s="47"/>
      <c r="D243" s="47"/>
      <c r="E243" s="47"/>
      <c r="F243" s="47"/>
      <c r="G243" s="47"/>
      <c r="H243" s="47"/>
      <c r="I243" s="47"/>
      <c r="J243" s="47"/>
      <c r="K243" s="47"/>
      <c r="L243" s="47"/>
      <c r="M243" s="47"/>
    </row>
    <row r="244" spans="1:13">
      <c r="A244" s="47"/>
      <c r="B244" s="47"/>
      <c r="C244" s="47"/>
      <c r="D244" s="47"/>
      <c r="E244" s="47"/>
      <c r="F244" s="47"/>
      <c r="G244" s="47"/>
      <c r="H244" s="47"/>
      <c r="I244" s="47"/>
      <c r="J244" s="47"/>
      <c r="K244" s="47"/>
      <c r="L244" s="47"/>
      <c r="M244" s="47"/>
    </row>
    <row r="245" spans="1:13">
      <c r="A245" s="47"/>
      <c r="B245" s="47"/>
      <c r="C245" s="47"/>
      <c r="D245" s="47"/>
      <c r="E245" s="47"/>
      <c r="F245" s="47"/>
      <c r="G245" s="47"/>
      <c r="H245" s="47"/>
      <c r="I245" s="47"/>
      <c r="J245" s="47"/>
      <c r="K245" s="47"/>
      <c r="L245" s="47"/>
      <c r="M245" s="47"/>
    </row>
    <row r="246" spans="1:13">
      <c r="A246" s="47"/>
      <c r="B246" s="47"/>
      <c r="C246" s="47"/>
      <c r="D246" s="47"/>
      <c r="E246" s="47"/>
      <c r="F246" s="47"/>
      <c r="G246" s="47"/>
      <c r="H246" s="47"/>
      <c r="I246" s="47"/>
      <c r="J246" s="47"/>
      <c r="K246" s="47"/>
      <c r="L246" s="47"/>
      <c r="M246" s="47"/>
    </row>
    <row r="247" spans="1:13">
      <c r="A247" s="47"/>
      <c r="B247" s="47"/>
      <c r="C247" s="47"/>
      <c r="D247" s="47"/>
      <c r="E247" s="47"/>
      <c r="F247" s="47"/>
      <c r="G247" s="47"/>
      <c r="H247" s="47"/>
      <c r="I247" s="47"/>
      <c r="J247" s="47"/>
      <c r="K247" s="47"/>
      <c r="L247" s="47"/>
      <c r="M247" s="47"/>
    </row>
    <row r="248" spans="1:13">
      <c r="A248" s="47"/>
      <c r="B248" s="47"/>
      <c r="C248" s="47"/>
      <c r="D248" s="47"/>
      <c r="E248" s="47"/>
      <c r="F248" s="47"/>
      <c r="G248" s="47"/>
      <c r="H248" s="47"/>
      <c r="I248" s="47"/>
      <c r="J248" s="47"/>
      <c r="K248" s="47"/>
      <c r="L248" s="47"/>
      <c r="M248" s="47"/>
    </row>
    <row r="249" spans="1:13">
      <c r="A249" s="47"/>
      <c r="B249" s="47"/>
      <c r="C249" s="47"/>
      <c r="D249" s="47"/>
      <c r="E249" s="47"/>
      <c r="F249" s="47"/>
      <c r="G249" s="47"/>
      <c r="H249" s="47"/>
      <c r="I249" s="47"/>
      <c r="J249" s="47"/>
      <c r="K249" s="47"/>
      <c r="L249" s="47"/>
      <c r="M249" s="47"/>
    </row>
    <row r="250" spans="1:13">
      <c r="A250" s="47"/>
      <c r="B250" s="47"/>
      <c r="C250" s="47"/>
      <c r="D250" s="47"/>
      <c r="E250" s="47"/>
      <c r="F250" s="47"/>
      <c r="G250" s="47"/>
      <c r="H250" s="47"/>
      <c r="I250" s="47"/>
      <c r="J250" s="47"/>
      <c r="K250" s="47"/>
      <c r="L250" s="47"/>
      <c r="M250" s="47"/>
    </row>
    <row r="251" spans="1:13">
      <c r="A251" s="47"/>
      <c r="B251" s="47"/>
      <c r="C251" s="47"/>
      <c r="D251" s="47"/>
      <c r="E251" s="47"/>
      <c r="F251" s="47"/>
      <c r="G251" s="47"/>
      <c r="H251" s="47"/>
      <c r="I251" s="47"/>
      <c r="J251" s="47"/>
      <c r="K251" s="47"/>
      <c r="L251" s="47"/>
      <c r="M251" s="47"/>
    </row>
    <row r="252" spans="1:13">
      <c r="A252" s="47"/>
      <c r="B252" s="47"/>
      <c r="C252" s="47"/>
      <c r="D252" s="47"/>
      <c r="E252" s="47"/>
      <c r="F252" s="47"/>
      <c r="G252" s="47"/>
      <c r="H252" s="47"/>
      <c r="I252" s="47"/>
      <c r="J252" s="47"/>
      <c r="K252" s="47"/>
      <c r="L252" s="47"/>
      <c r="M252" s="47"/>
    </row>
    <row r="253" spans="1:13">
      <c r="A253" s="47"/>
      <c r="B253" s="47"/>
      <c r="C253" s="47"/>
      <c r="D253" s="47"/>
      <c r="E253" s="47"/>
      <c r="F253" s="47"/>
      <c r="G253" s="47"/>
      <c r="H253" s="47"/>
      <c r="I253" s="47"/>
      <c r="J253" s="47"/>
      <c r="K253" s="47"/>
      <c r="L253" s="47"/>
      <c r="M253" s="47"/>
    </row>
    <row r="254" spans="1:13">
      <c r="A254" s="47"/>
      <c r="B254" s="47"/>
      <c r="C254" s="47"/>
      <c r="D254" s="47"/>
      <c r="E254" s="47"/>
      <c r="F254" s="47"/>
      <c r="G254" s="47"/>
      <c r="H254" s="47"/>
      <c r="I254" s="47"/>
      <c r="J254" s="47"/>
      <c r="K254" s="47"/>
      <c r="L254" s="47"/>
      <c r="M254" s="47"/>
    </row>
    <row r="255" spans="1:13">
      <c r="A255" s="47"/>
      <c r="B255" s="47"/>
      <c r="C255" s="47"/>
      <c r="D255" s="47"/>
      <c r="E255" s="47"/>
      <c r="F255" s="47"/>
      <c r="G255" s="47"/>
      <c r="H255" s="47"/>
      <c r="I255" s="47"/>
      <c r="J255" s="47"/>
      <c r="K255" s="47"/>
      <c r="L255" s="47"/>
      <c r="M255" s="47"/>
    </row>
    <row r="256" spans="1:13">
      <c r="A256" s="47"/>
      <c r="B256" s="47"/>
      <c r="C256" s="47"/>
      <c r="D256" s="47"/>
      <c r="E256" s="47"/>
      <c r="F256" s="47"/>
      <c r="G256" s="47"/>
      <c r="H256" s="47"/>
      <c r="I256" s="47"/>
      <c r="J256" s="47"/>
      <c r="K256" s="47"/>
      <c r="L256" s="47"/>
      <c r="M256" s="47"/>
    </row>
    <row r="257" spans="1:13">
      <c r="A257" s="47"/>
      <c r="B257" s="47"/>
      <c r="C257" s="47"/>
      <c r="D257" s="47"/>
      <c r="E257" s="47"/>
      <c r="F257" s="47"/>
      <c r="G257" s="47"/>
      <c r="H257" s="47"/>
      <c r="I257" s="47"/>
      <c r="J257" s="47"/>
      <c r="K257" s="47"/>
      <c r="L257" s="47"/>
      <c r="M257" s="47"/>
    </row>
    <row r="258" spans="1:13">
      <c r="A258" s="47"/>
      <c r="B258" s="47"/>
      <c r="C258" s="47"/>
      <c r="D258" s="47"/>
      <c r="E258" s="47"/>
      <c r="F258" s="47"/>
      <c r="G258" s="47"/>
      <c r="H258" s="47"/>
      <c r="I258" s="47"/>
      <c r="J258" s="47"/>
      <c r="K258" s="47"/>
      <c r="L258" s="47"/>
      <c r="M258" s="47"/>
    </row>
    <row r="259" spans="1:13">
      <c r="A259" s="47"/>
      <c r="B259" s="47"/>
      <c r="C259" s="47"/>
      <c r="D259" s="47"/>
      <c r="E259" s="47"/>
      <c r="F259" s="47"/>
      <c r="G259" s="47"/>
      <c r="H259" s="47"/>
      <c r="I259" s="47"/>
      <c r="J259" s="47"/>
      <c r="K259" s="47"/>
      <c r="L259" s="47"/>
      <c r="M259" s="47"/>
    </row>
    <row r="260" spans="1:13">
      <c r="A260" s="47"/>
      <c r="B260" s="47"/>
      <c r="C260" s="47"/>
      <c r="D260" s="47"/>
      <c r="E260" s="47"/>
      <c r="F260" s="47"/>
      <c r="G260" s="47"/>
      <c r="H260" s="47"/>
      <c r="I260" s="47"/>
      <c r="J260" s="47"/>
      <c r="K260" s="47"/>
      <c r="L260" s="47"/>
      <c r="M260" s="47"/>
    </row>
    <row r="261" spans="1:13">
      <c r="A261" s="47"/>
      <c r="B261" s="47"/>
      <c r="C261" s="47"/>
      <c r="D261" s="47"/>
      <c r="E261" s="47"/>
      <c r="F261" s="47"/>
      <c r="G261" s="47"/>
      <c r="H261" s="47"/>
      <c r="I261" s="47"/>
      <c r="J261" s="47"/>
      <c r="K261" s="47"/>
      <c r="L261" s="47"/>
      <c r="M261" s="47"/>
    </row>
    <row r="262" spans="1:13">
      <c r="A262" s="47"/>
      <c r="B262" s="47"/>
      <c r="C262" s="47"/>
      <c r="D262" s="47"/>
      <c r="E262" s="47"/>
      <c r="F262" s="47"/>
      <c r="G262" s="47"/>
      <c r="H262" s="47"/>
      <c r="I262" s="47"/>
      <c r="J262" s="47"/>
      <c r="K262" s="47"/>
      <c r="L262" s="47"/>
      <c r="M262" s="47"/>
    </row>
    <row r="263" spans="1:13">
      <c r="A263" s="47"/>
      <c r="B263" s="47"/>
      <c r="C263" s="47"/>
      <c r="D263" s="47"/>
      <c r="E263" s="47"/>
      <c r="F263" s="47"/>
      <c r="G263" s="47"/>
      <c r="H263" s="47"/>
      <c r="I263" s="47"/>
      <c r="J263" s="47"/>
      <c r="K263" s="47"/>
      <c r="L263" s="47"/>
      <c r="M263" s="47"/>
    </row>
    <row r="264" spans="1:13">
      <c r="A264" s="47"/>
      <c r="B264" s="47"/>
      <c r="C264" s="47"/>
      <c r="D264" s="47"/>
      <c r="E264" s="47"/>
      <c r="F264" s="47"/>
      <c r="G264" s="47"/>
      <c r="H264" s="47"/>
      <c r="I264" s="47"/>
      <c r="J264" s="47"/>
      <c r="K264" s="47"/>
      <c r="L264" s="47"/>
      <c r="M264" s="47"/>
    </row>
    <row r="265" spans="1:13">
      <c r="A265" s="47"/>
      <c r="B265" s="47"/>
      <c r="C265" s="47"/>
      <c r="D265" s="47"/>
      <c r="E265" s="47"/>
      <c r="F265" s="47"/>
      <c r="G265" s="47"/>
      <c r="H265" s="47"/>
      <c r="I265" s="47"/>
      <c r="J265" s="47"/>
      <c r="K265" s="47"/>
      <c r="L265" s="47"/>
      <c r="M265" s="47"/>
    </row>
    <row r="266" spans="1:13">
      <c r="A266" s="47"/>
      <c r="B266" s="47"/>
      <c r="C266" s="47"/>
      <c r="D266" s="47"/>
      <c r="E266" s="47"/>
      <c r="F266" s="47"/>
      <c r="G266" s="47"/>
      <c r="H266" s="47"/>
      <c r="I266" s="47"/>
      <c r="J266" s="47"/>
      <c r="K266" s="47"/>
      <c r="L266" s="47"/>
      <c r="M266" s="47"/>
    </row>
    <row r="267" spans="1:13">
      <c r="A267" s="47"/>
      <c r="B267" s="47"/>
      <c r="C267" s="47"/>
      <c r="D267" s="47"/>
      <c r="E267" s="47"/>
      <c r="F267" s="47"/>
      <c r="G267" s="47"/>
      <c r="H267" s="47"/>
      <c r="I267" s="47"/>
      <c r="J267" s="47"/>
      <c r="K267" s="47"/>
      <c r="L267" s="47"/>
      <c r="M267" s="47"/>
    </row>
  </sheetData>
  <sheetProtection algorithmName="SHA-512" hashValue="ZafopBERMSw2d16+8OArfvLv2cE4Y09QUXOSV9FljA9q+akwy10426yMeKqpYDavf+jKFNz3N7I+93N2bpwqrA==" saltValue="4p09HH1NnIgOQ42+VQvaFg==" spinCount="100000" sheet="1" selectLockedCells="1"/>
  <mergeCells count="36">
    <mergeCell ref="H48:H49"/>
    <mergeCell ref="H54:H55"/>
    <mergeCell ref="H20:I20"/>
    <mergeCell ref="D3:E3"/>
    <mergeCell ref="H17:I17"/>
    <mergeCell ref="H18:I18"/>
    <mergeCell ref="H19:I19"/>
    <mergeCell ref="F3:I3"/>
    <mergeCell ref="B7:I7"/>
    <mergeCell ref="H12:I12"/>
    <mergeCell ref="B4:H4"/>
    <mergeCell ref="H13:I13"/>
    <mergeCell ref="H14:I14"/>
    <mergeCell ref="H15:I15"/>
    <mergeCell ref="B47:B51"/>
    <mergeCell ref="E48:E49"/>
    <mergeCell ref="C49:D49"/>
    <mergeCell ref="F48:F49"/>
    <mergeCell ref="E37:F37"/>
    <mergeCell ref="B53:B57"/>
    <mergeCell ref="B33:B37"/>
    <mergeCell ref="E53:F53"/>
    <mergeCell ref="E54:F55"/>
    <mergeCell ref="C55:D55"/>
    <mergeCell ref="E56:F56"/>
    <mergeCell ref="E57:F57"/>
    <mergeCell ref="E33:F33"/>
    <mergeCell ref="E34:F35"/>
    <mergeCell ref="E36:F36"/>
    <mergeCell ref="C35:D35"/>
    <mergeCell ref="C42:D42"/>
    <mergeCell ref="H34:H35"/>
    <mergeCell ref="H41:H42"/>
    <mergeCell ref="F41:F42"/>
    <mergeCell ref="B40:B44"/>
    <mergeCell ref="E41:E42"/>
  </mergeCells>
  <phoneticPr fontId="7" type="noConversion"/>
  <conditionalFormatting sqref="F29 F82">
    <cfRule type="expression" dxfId="83" priority="45" stopIfTrue="1">
      <formula>OR(#REF!="ERROR: Rating must be in 0.5 star increment")</formula>
    </cfRule>
  </conditionalFormatting>
  <conditionalFormatting sqref="H20 H24">
    <cfRule type="expression" dxfId="82" priority="44" stopIfTrue="1">
      <formula>($B$18="ERROR: Percentage breakdown must total 100%")</formula>
    </cfRule>
  </conditionalFormatting>
  <conditionalFormatting sqref="F82">
    <cfRule type="expression" dxfId="81" priority="43" stopIfTrue="1">
      <formula>(#REF!="")</formula>
    </cfRule>
  </conditionalFormatting>
  <conditionalFormatting sqref="E31 E57">
    <cfRule type="expression" dxfId="80" priority="42" stopIfTrue="1">
      <formula>OR(#REF!="ERROR: Rating must be in 0.5 star increment")</formula>
    </cfRule>
  </conditionalFormatting>
  <conditionalFormatting sqref="E31 E57">
    <cfRule type="expression" dxfId="79" priority="41" stopIfTrue="1">
      <formula>(#REF!="")</formula>
    </cfRule>
  </conditionalFormatting>
  <conditionalFormatting sqref="E32 E37 E51 E53:E57">
    <cfRule type="expression" dxfId="78" priority="40" stopIfTrue="1">
      <formula>OR(#REF!="ERROR: Rating must be in 0.5 star increment")</formula>
    </cfRule>
  </conditionalFormatting>
  <conditionalFormatting sqref="E32 E37 E51 E53:E57">
    <cfRule type="expression" dxfId="77" priority="39" stopIfTrue="1">
      <formula>(#REF!="")</formula>
    </cfRule>
  </conditionalFormatting>
  <conditionalFormatting sqref="E46 E39">
    <cfRule type="expression" dxfId="76" priority="38" stopIfTrue="1">
      <formula>OR(#REF!="ERROR: Rating must be in 0.5 star increment")</formula>
    </cfRule>
  </conditionalFormatting>
  <conditionalFormatting sqref="E46 E39">
    <cfRule type="expression" dxfId="75" priority="37" stopIfTrue="1">
      <formula>(#REF!="")</formula>
    </cfRule>
  </conditionalFormatting>
  <conditionalFormatting sqref="F63:F81">
    <cfRule type="expression" dxfId="74" priority="36" stopIfTrue="1">
      <formula>OR(#REF!="ERROR: Rating must be in 0.5 star increment")</formula>
    </cfRule>
  </conditionalFormatting>
  <conditionalFormatting sqref="F63:F81">
    <cfRule type="expression" dxfId="73" priority="35" stopIfTrue="1">
      <formula>(#REF!="")</formula>
    </cfRule>
  </conditionalFormatting>
  <conditionalFormatting sqref="E44:E45">
    <cfRule type="expression" dxfId="72" priority="34" stopIfTrue="1">
      <formula>OR(#REF!="ERROR: Rating must be in 0.5 star increment")</formula>
    </cfRule>
  </conditionalFormatting>
  <conditionalFormatting sqref="E44:E45">
    <cfRule type="expression" dxfId="71" priority="33" stopIfTrue="1">
      <formula>(#REF!="")</formula>
    </cfRule>
  </conditionalFormatting>
  <conditionalFormatting sqref="F62">
    <cfRule type="expression" dxfId="70" priority="20" stopIfTrue="1">
      <formula>OR(#REF!="ERROR: Rating must be in 0.5 star increment")</formula>
    </cfRule>
  </conditionalFormatting>
  <conditionalFormatting sqref="F62">
    <cfRule type="expression" dxfId="69" priority="19" stopIfTrue="1">
      <formula>(#REF!="")</formula>
    </cfRule>
  </conditionalFormatting>
  <conditionalFormatting sqref="F44">
    <cfRule type="expression" dxfId="68" priority="10" stopIfTrue="1">
      <formula>OR(#REF!="ERROR: Rating must be in 0.5 star increment")</formula>
    </cfRule>
  </conditionalFormatting>
  <conditionalFormatting sqref="F44">
    <cfRule type="expression" dxfId="67" priority="9" stopIfTrue="1">
      <formula>(#REF!="")</formula>
    </cfRule>
  </conditionalFormatting>
  <conditionalFormatting sqref="F51 F53:F57">
    <cfRule type="expression" dxfId="66" priority="8" stopIfTrue="1">
      <formula>OR(#REF!="ERROR: Rating must be in 0.5 star increment")</formula>
    </cfRule>
  </conditionalFormatting>
  <conditionalFormatting sqref="F51 F53:F57">
    <cfRule type="expression" dxfId="65" priority="7" stopIfTrue="1">
      <formula>(#REF!="")</formula>
    </cfRule>
  </conditionalFormatting>
  <conditionalFormatting sqref="H17:I19">
    <cfRule type="expression" dxfId="64" priority="6" stopIfTrue="1">
      <formula>($B$18="ERROR: Percentage breakdown must total 100%")</formula>
    </cfRule>
  </conditionalFormatting>
  <dataValidations disablePrompts="1" count="1">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45:D65546 JF65545:JF65546 TB65545:TB65546 ACX65545:ACX65546 AMT65545:AMT65546 AWP65545:AWP65546 BGL65545:BGL65546 BQH65545:BQH65546 CAD65545:CAD65546 CJZ65545:CJZ65546 CTV65545:CTV65546 DDR65545:DDR65546 DNN65545:DNN65546 DXJ65545:DXJ65546 EHF65545:EHF65546 ERB65545:ERB65546 FAX65545:FAX65546 FKT65545:FKT65546 FUP65545:FUP65546 GEL65545:GEL65546 GOH65545:GOH65546 GYD65545:GYD65546 HHZ65545:HHZ65546 HRV65545:HRV65546 IBR65545:IBR65546 ILN65545:ILN65546 IVJ65545:IVJ65546 JFF65545:JFF65546 JPB65545:JPB65546 JYX65545:JYX65546 KIT65545:KIT65546 KSP65545:KSP65546 LCL65545:LCL65546 LMH65545:LMH65546 LWD65545:LWD65546 MFZ65545:MFZ65546 MPV65545:MPV65546 MZR65545:MZR65546 NJN65545:NJN65546 NTJ65545:NTJ65546 ODF65545:ODF65546 ONB65545:ONB65546 OWX65545:OWX65546 PGT65545:PGT65546 PQP65545:PQP65546 QAL65545:QAL65546 QKH65545:QKH65546 QUD65545:QUD65546 RDZ65545:RDZ65546 RNV65545:RNV65546 RXR65545:RXR65546 SHN65545:SHN65546 SRJ65545:SRJ65546 TBF65545:TBF65546 TLB65545:TLB65546 TUX65545:TUX65546 UET65545:UET65546 UOP65545:UOP65546 UYL65545:UYL65546 VIH65545:VIH65546 VSD65545:VSD65546 WBZ65545:WBZ65546 WLV65545:WLV65546 WVR65545:WVR65546 D131081:D131082 JF131081:JF131082 TB131081:TB131082 ACX131081:ACX131082 AMT131081:AMT131082 AWP131081:AWP131082 BGL131081:BGL131082 BQH131081:BQH131082 CAD131081:CAD131082 CJZ131081:CJZ131082 CTV131081:CTV131082 DDR131081:DDR131082 DNN131081:DNN131082 DXJ131081:DXJ131082 EHF131081:EHF131082 ERB131081:ERB131082 FAX131081:FAX131082 FKT131081:FKT131082 FUP131081:FUP131082 GEL131081:GEL131082 GOH131081:GOH131082 GYD131081:GYD131082 HHZ131081:HHZ131082 HRV131081:HRV131082 IBR131081:IBR131082 ILN131081:ILN131082 IVJ131081:IVJ131082 JFF131081:JFF131082 JPB131081:JPB131082 JYX131081:JYX131082 KIT131081:KIT131082 KSP131081:KSP131082 LCL131081:LCL131082 LMH131081:LMH131082 LWD131081:LWD131082 MFZ131081:MFZ131082 MPV131081:MPV131082 MZR131081:MZR131082 NJN131081:NJN131082 NTJ131081:NTJ131082 ODF131081:ODF131082 ONB131081:ONB131082 OWX131081:OWX131082 PGT131081:PGT131082 PQP131081:PQP131082 QAL131081:QAL131082 QKH131081:QKH131082 QUD131081:QUD131082 RDZ131081:RDZ131082 RNV131081:RNV131082 RXR131081:RXR131082 SHN131081:SHN131082 SRJ131081:SRJ131082 TBF131081:TBF131082 TLB131081:TLB131082 TUX131081:TUX131082 UET131081:UET131082 UOP131081:UOP131082 UYL131081:UYL131082 VIH131081:VIH131082 VSD131081:VSD131082 WBZ131081:WBZ131082 WLV131081:WLV131082 WVR131081:WVR131082 D196617:D196618 JF196617:JF196618 TB196617:TB196618 ACX196617:ACX196618 AMT196617:AMT196618 AWP196617:AWP196618 BGL196617:BGL196618 BQH196617:BQH196618 CAD196617:CAD196618 CJZ196617:CJZ196618 CTV196617:CTV196618 DDR196617:DDR196618 DNN196617:DNN196618 DXJ196617:DXJ196618 EHF196617:EHF196618 ERB196617:ERB196618 FAX196617:FAX196618 FKT196617:FKT196618 FUP196617:FUP196618 GEL196617:GEL196618 GOH196617:GOH196618 GYD196617:GYD196618 HHZ196617:HHZ196618 HRV196617:HRV196618 IBR196617:IBR196618 ILN196617:ILN196618 IVJ196617:IVJ196618 JFF196617:JFF196618 JPB196617:JPB196618 JYX196617:JYX196618 KIT196617:KIT196618 KSP196617:KSP196618 LCL196617:LCL196618 LMH196617:LMH196618 LWD196617:LWD196618 MFZ196617:MFZ196618 MPV196617:MPV196618 MZR196617:MZR196618 NJN196617:NJN196618 NTJ196617:NTJ196618 ODF196617:ODF196618 ONB196617:ONB196618 OWX196617:OWX196618 PGT196617:PGT196618 PQP196617:PQP196618 QAL196617:QAL196618 QKH196617:QKH196618 QUD196617:QUD196618 RDZ196617:RDZ196618 RNV196617:RNV196618 RXR196617:RXR196618 SHN196617:SHN196618 SRJ196617:SRJ196618 TBF196617:TBF196618 TLB196617:TLB196618 TUX196617:TUX196618 UET196617:UET196618 UOP196617:UOP196618 UYL196617:UYL196618 VIH196617:VIH196618 VSD196617:VSD196618 WBZ196617:WBZ196618 WLV196617:WLV196618 WVR196617:WVR196618 D262153:D262154 JF262153:JF262154 TB262153:TB262154 ACX262153:ACX262154 AMT262153:AMT262154 AWP262153:AWP262154 BGL262153:BGL262154 BQH262153:BQH262154 CAD262153:CAD262154 CJZ262153:CJZ262154 CTV262153:CTV262154 DDR262153:DDR262154 DNN262153:DNN262154 DXJ262153:DXJ262154 EHF262153:EHF262154 ERB262153:ERB262154 FAX262153:FAX262154 FKT262153:FKT262154 FUP262153:FUP262154 GEL262153:GEL262154 GOH262153:GOH262154 GYD262153:GYD262154 HHZ262153:HHZ262154 HRV262153:HRV262154 IBR262153:IBR262154 ILN262153:ILN262154 IVJ262153:IVJ262154 JFF262153:JFF262154 JPB262153:JPB262154 JYX262153:JYX262154 KIT262153:KIT262154 KSP262153:KSP262154 LCL262153:LCL262154 LMH262153:LMH262154 LWD262153:LWD262154 MFZ262153:MFZ262154 MPV262153:MPV262154 MZR262153:MZR262154 NJN262153:NJN262154 NTJ262153:NTJ262154 ODF262153:ODF262154 ONB262153:ONB262154 OWX262153:OWX262154 PGT262153:PGT262154 PQP262153:PQP262154 QAL262153:QAL262154 QKH262153:QKH262154 QUD262153:QUD262154 RDZ262153:RDZ262154 RNV262153:RNV262154 RXR262153:RXR262154 SHN262153:SHN262154 SRJ262153:SRJ262154 TBF262153:TBF262154 TLB262153:TLB262154 TUX262153:TUX262154 UET262153:UET262154 UOP262153:UOP262154 UYL262153:UYL262154 VIH262153:VIH262154 VSD262153:VSD262154 WBZ262153:WBZ262154 WLV262153:WLV262154 WVR262153:WVR262154 D327689:D327690 JF327689:JF327690 TB327689:TB327690 ACX327689:ACX327690 AMT327689:AMT327690 AWP327689:AWP327690 BGL327689:BGL327690 BQH327689:BQH327690 CAD327689:CAD327690 CJZ327689:CJZ327690 CTV327689:CTV327690 DDR327689:DDR327690 DNN327689:DNN327690 DXJ327689:DXJ327690 EHF327689:EHF327690 ERB327689:ERB327690 FAX327689:FAX327690 FKT327689:FKT327690 FUP327689:FUP327690 GEL327689:GEL327690 GOH327689:GOH327690 GYD327689:GYD327690 HHZ327689:HHZ327690 HRV327689:HRV327690 IBR327689:IBR327690 ILN327689:ILN327690 IVJ327689:IVJ327690 JFF327689:JFF327690 JPB327689:JPB327690 JYX327689:JYX327690 KIT327689:KIT327690 KSP327689:KSP327690 LCL327689:LCL327690 LMH327689:LMH327690 LWD327689:LWD327690 MFZ327689:MFZ327690 MPV327689:MPV327690 MZR327689:MZR327690 NJN327689:NJN327690 NTJ327689:NTJ327690 ODF327689:ODF327690 ONB327689:ONB327690 OWX327689:OWX327690 PGT327689:PGT327690 PQP327689:PQP327690 QAL327689:QAL327690 QKH327689:QKH327690 QUD327689:QUD327690 RDZ327689:RDZ327690 RNV327689:RNV327690 RXR327689:RXR327690 SHN327689:SHN327690 SRJ327689:SRJ327690 TBF327689:TBF327690 TLB327689:TLB327690 TUX327689:TUX327690 UET327689:UET327690 UOP327689:UOP327690 UYL327689:UYL327690 VIH327689:VIH327690 VSD327689:VSD327690 WBZ327689:WBZ327690 WLV327689:WLV327690 WVR327689:WVR327690 D393225:D393226 JF393225:JF393226 TB393225:TB393226 ACX393225:ACX393226 AMT393225:AMT393226 AWP393225:AWP393226 BGL393225:BGL393226 BQH393225:BQH393226 CAD393225:CAD393226 CJZ393225:CJZ393226 CTV393225:CTV393226 DDR393225:DDR393226 DNN393225:DNN393226 DXJ393225:DXJ393226 EHF393225:EHF393226 ERB393225:ERB393226 FAX393225:FAX393226 FKT393225:FKT393226 FUP393225:FUP393226 GEL393225:GEL393226 GOH393225:GOH393226 GYD393225:GYD393226 HHZ393225:HHZ393226 HRV393225:HRV393226 IBR393225:IBR393226 ILN393225:ILN393226 IVJ393225:IVJ393226 JFF393225:JFF393226 JPB393225:JPB393226 JYX393225:JYX393226 KIT393225:KIT393226 KSP393225:KSP393226 LCL393225:LCL393226 LMH393225:LMH393226 LWD393225:LWD393226 MFZ393225:MFZ393226 MPV393225:MPV393226 MZR393225:MZR393226 NJN393225:NJN393226 NTJ393225:NTJ393226 ODF393225:ODF393226 ONB393225:ONB393226 OWX393225:OWX393226 PGT393225:PGT393226 PQP393225:PQP393226 QAL393225:QAL393226 QKH393225:QKH393226 QUD393225:QUD393226 RDZ393225:RDZ393226 RNV393225:RNV393226 RXR393225:RXR393226 SHN393225:SHN393226 SRJ393225:SRJ393226 TBF393225:TBF393226 TLB393225:TLB393226 TUX393225:TUX393226 UET393225:UET393226 UOP393225:UOP393226 UYL393225:UYL393226 VIH393225:VIH393226 VSD393225:VSD393226 WBZ393225:WBZ393226 WLV393225:WLV393226 WVR393225:WVR393226 D458761:D458762 JF458761:JF458762 TB458761:TB458762 ACX458761:ACX458762 AMT458761:AMT458762 AWP458761:AWP458762 BGL458761:BGL458762 BQH458761:BQH458762 CAD458761:CAD458762 CJZ458761:CJZ458762 CTV458761:CTV458762 DDR458761:DDR458762 DNN458761:DNN458762 DXJ458761:DXJ458762 EHF458761:EHF458762 ERB458761:ERB458762 FAX458761:FAX458762 FKT458761:FKT458762 FUP458761:FUP458762 GEL458761:GEL458762 GOH458761:GOH458762 GYD458761:GYD458762 HHZ458761:HHZ458762 HRV458761:HRV458762 IBR458761:IBR458762 ILN458761:ILN458762 IVJ458761:IVJ458762 JFF458761:JFF458762 JPB458761:JPB458762 JYX458761:JYX458762 KIT458761:KIT458762 KSP458761:KSP458762 LCL458761:LCL458762 LMH458761:LMH458762 LWD458761:LWD458762 MFZ458761:MFZ458762 MPV458761:MPV458762 MZR458761:MZR458762 NJN458761:NJN458762 NTJ458761:NTJ458762 ODF458761:ODF458762 ONB458761:ONB458762 OWX458761:OWX458762 PGT458761:PGT458762 PQP458761:PQP458762 QAL458761:QAL458762 QKH458761:QKH458762 QUD458761:QUD458762 RDZ458761:RDZ458762 RNV458761:RNV458762 RXR458761:RXR458762 SHN458761:SHN458762 SRJ458761:SRJ458762 TBF458761:TBF458762 TLB458761:TLB458762 TUX458761:TUX458762 UET458761:UET458762 UOP458761:UOP458762 UYL458761:UYL458762 VIH458761:VIH458762 VSD458761:VSD458762 WBZ458761:WBZ458762 WLV458761:WLV458762 WVR458761:WVR458762 D524297:D524298 JF524297:JF524298 TB524297:TB524298 ACX524297:ACX524298 AMT524297:AMT524298 AWP524297:AWP524298 BGL524297:BGL524298 BQH524297:BQH524298 CAD524297:CAD524298 CJZ524297:CJZ524298 CTV524297:CTV524298 DDR524297:DDR524298 DNN524297:DNN524298 DXJ524297:DXJ524298 EHF524297:EHF524298 ERB524297:ERB524298 FAX524297:FAX524298 FKT524297:FKT524298 FUP524297:FUP524298 GEL524297:GEL524298 GOH524297:GOH524298 GYD524297:GYD524298 HHZ524297:HHZ524298 HRV524297:HRV524298 IBR524297:IBR524298 ILN524297:ILN524298 IVJ524297:IVJ524298 JFF524297:JFF524298 JPB524297:JPB524298 JYX524297:JYX524298 KIT524297:KIT524298 KSP524297:KSP524298 LCL524297:LCL524298 LMH524297:LMH524298 LWD524297:LWD524298 MFZ524297:MFZ524298 MPV524297:MPV524298 MZR524297:MZR524298 NJN524297:NJN524298 NTJ524297:NTJ524298 ODF524297:ODF524298 ONB524297:ONB524298 OWX524297:OWX524298 PGT524297:PGT524298 PQP524297:PQP524298 QAL524297:QAL524298 QKH524297:QKH524298 QUD524297:QUD524298 RDZ524297:RDZ524298 RNV524297:RNV524298 RXR524297:RXR524298 SHN524297:SHN524298 SRJ524297:SRJ524298 TBF524297:TBF524298 TLB524297:TLB524298 TUX524297:TUX524298 UET524297:UET524298 UOP524297:UOP524298 UYL524297:UYL524298 VIH524297:VIH524298 VSD524297:VSD524298 WBZ524297:WBZ524298 WLV524297:WLV524298 WVR524297:WVR524298 D589833:D589834 JF589833:JF589834 TB589833:TB589834 ACX589833:ACX589834 AMT589833:AMT589834 AWP589833:AWP589834 BGL589833:BGL589834 BQH589833:BQH589834 CAD589833:CAD589834 CJZ589833:CJZ589834 CTV589833:CTV589834 DDR589833:DDR589834 DNN589833:DNN589834 DXJ589833:DXJ589834 EHF589833:EHF589834 ERB589833:ERB589834 FAX589833:FAX589834 FKT589833:FKT589834 FUP589833:FUP589834 GEL589833:GEL589834 GOH589833:GOH589834 GYD589833:GYD589834 HHZ589833:HHZ589834 HRV589833:HRV589834 IBR589833:IBR589834 ILN589833:ILN589834 IVJ589833:IVJ589834 JFF589833:JFF589834 JPB589833:JPB589834 JYX589833:JYX589834 KIT589833:KIT589834 KSP589833:KSP589834 LCL589833:LCL589834 LMH589833:LMH589834 LWD589833:LWD589834 MFZ589833:MFZ589834 MPV589833:MPV589834 MZR589833:MZR589834 NJN589833:NJN589834 NTJ589833:NTJ589834 ODF589833:ODF589834 ONB589833:ONB589834 OWX589833:OWX589834 PGT589833:PGT589834 PQP589833:PQP589834 QAL589833:QAL589834 QKH589833:QKH589834 QUD589833:QUD589834 RDZ589833:RDZ589834 RNV589833:RNV589834 RXR589833:RXR589834 SHN589833:SHN589834 SRJ589833:SRJ589834 TBF589833:TBF589834 TLB589833:TLB589834 TUX589833:TUX589834 UET589833:UET589834 UOP589833:UOP589834 UYL589833:UYL589834 VIH589833:VIH589834 VSD589833:VSD589834 WBZ589833:WBZ589834 WLV589833:WLV589834 WVR589833:WVR589834 D655369:D655370 JF655369:JF655370 TB655369:TB655370 ACX655369:ACX655370 AMT655369:AMT655370 AWP655369:AWP655370 BGL655369:BGL655370 BQH655369:BQH655370 CAD655369:CAD655370 CJZ655369:CJZ655370 CTV655369:CTV655370 DDR655369:DDR655370 DNN655369:DNN655370 DXJ655369:DXJ655370 EHF655369:EHF655370 ERB655369:ERB655370 FAX655369:FAX655370 FKT655369:FKT655370 FUP655369:FUP655370 GEL655369:GEL655370 GOH655369:GOH655370 GYD655369:GYD655370 HHZ655369:HHZ655370 HRV655369:HRV655370 IBR655369:IBR655370 ILN655369:ILN655370 IVJ655369:IVJ655370 JFF655369:JFF655370 JPB655369:JPB655370 JYX655369:JYX655370 KIT655369:KIT655370 KSP655369:KSP655370 LCL655369:LCL655370 LMH655369:LMH655370 LWD655369:LWD655370 MFZ655369:MFZ655370 MPV655369:MPV655370 MZR655369:MZR655370 NJN655369:NJN655370 NTJ655369:NTJ655370 ODF655369:ODF655370 ONB655369:ONB655370 OWX655369:OWX655370 PGT655369:PGT655370 PQP655369:PQP655370 QAL655369:QAL655370 QKH655369:QKH655370 QUD655369:QUD655370 RDZ655369:RDZ655370 RNV655369:RNV655370 RXR655369:RXR655370 SHN655369:SHN655370 SRJ655369:SRJ655370 TBF655369:TBF655370 TLB655369:TLB655370 TUX655369:TUX655370 UET655369:UET655370 UOP655369:UOP655370 UYL655369:UYL655370 VIH655369:VIH655370 VSD655369:VSD655370 WBZ655369:WBZ655370 WLV655369:WLV655370 WVR655369:WVR655370 D720905:D720906 JF720905:JF720906 TB720905:TB720906 ACX720905:ACX720906 AMT720905:AMT720906 AWP720905:AWP720906 BGL720905:BGL720906 BQH720905:BQH720906 CAD720905:CAD720906 CJZ720905:CJZ720906 CTV720905:CTV720906 DDR720905:DDR720906 DNN720905:DNN720906 DXJ720905:DXJ720906 EHF720905:EHF720906 ERB720905:ERB720906 FAX720905:FAX720906 FKT720905:FKT720906 FUP720905:FUP720906 GEL720905:GEL720906 GOH720905:GOH720906 GYD720905:GYD720906 HHZ720905:HHZ720906 HRV720905:HRV720906 IBR720905:IBR720906 ILN720905:ILN720906 IVJ720905:IVJ720906 JFF720905:JFF720906 JPB720905:JPB720906 JYX720905:JYX720906 KIT720905:KIT720906 KSP720905:KSP720906 LCL720905:LCL720906 LMH720905:LMH720906 LWD720905:LWD720906 MFZ720905:MFZ720906 MPV720905:MPV720906 MZR720905:MZR720906 NJN720905:NJN720906 NTJ720905:NTJ720906 ODF720905:ODF720906 ONB720905:ONB720906 OWX720905:OWX720906 PGT720905:PGT720906 PQP720905:PQP720906 QAL720905:QAL720906 QKH720905:QKH720906 QUD720905:QUD720906 RDZ720905:RDZ720906 RNV720905:RNV720906 RXR720905:RXR720906 SHN720905:SHN720906 SRJ720905:SRJ720906 TBF720905:TBF720906 TLB720905:TLB720906 TUX720905:TUX720906 UET720905:UET720906 UOP720905:UOP720906 UYL720905:UYL720906 VIH720905:VIH720906 VSD720905:VSD720906 WBZ720905:WBZ720906 WLV720905:WLV720906 WVR720905:WVR720906 D786441:D786442 JF786441:JF786442 TB786441:TB786442 ACX786441:ACX786442 AMT786441:AMT786442 AWP786441:AWP786442 BGL786441:BGL786442 BQH786441:BQH786442 CAD786441:CAD786442 CJZ786441:CJZ786442 CTV786441:CTV786442 DDR786441:DDR786442 DNN786441:DNN786442 DXJ786441:DXJ786442 EHF786441:EHF786442 ERB786441:ERB786442 FAX786441:FAX786442 FKT786441:FKT786442 FUP786441:FUP786442 GEL786441:GEL786442 GOH786441:GOH786442 GYD786441:GYD786442 HHZ786441:HHZ786442 HRV786441:HRV786442 IBR786441:IBR786442 ILN786441:ILN786442 IVJ786441:IVJ786442 JFF786441:JFF786442 JPB786441:JPB786442 JYX786441:JYX786442 KIT786441:KIT786442 KSP786441:KSP786442 LCL786441:LCL786442 LMH786441:LMH786442 LWD786441:LWD786442 MFZ786441:MFZ786442 MPV786441:MPV786442 MZR786441:MZR786442 NJN786441:NJN786442 NTJ786441:NTJ786442 ODF786441:ODF786442 ONB786441:ONB786442 OWX786441:OWX786442 PGT786441:PGT786442 PQP786441:PQP786442 QAL786441:QAL786442 QKH786441:QKH786442 QUD786441:QUD786442 RDZ786441:RDZ786442 RNV786441:RNV786442 RXR786441:RXR786442 SHN786441:SHN786442 SRJ786441:SRJ786442 TBF786441:TBF786442 TLB786441:TLB786442 TUX786441:TUX786442 UET786441:UET786442 UOP786441:UOP786442 UYL786441:UYL786442 VIH786441:VIH786442 VSD786441:VSD786442 WBZ786441:WBZ786442 WLV786441:WLV786442 WVR786441:WVR786442 D851977:D851978 JF851977:JF851978 TB851977:TB851978 ACX851977:ACX851978 AMT851977:AMT851978 AWP851977:AWP851978 BGL851977:BGL851978 BQH851977:BQH851978 CAD851977:CAD851978 CJZ851977:CJZ851978 CTV851977:CTV851978 DDR851977:DDR851978 DNN851977:DNN851978 DXJ851977:DXJ851978 EHF851977:EHF851978 ERB851977:ERB851978 FAX851977:FAX851978 FKT851977:FKT851978 FUP851977:FUP851978 GEL851977:GEL851978 GOH851977:GOH851978 GYD851977:GYD851978 HHZ851977:HHZ851978 HRV851977:HRV851978 IBR851977:IBR851978 ILN851977:ILN851978 IVJ851977:IVJ851978 JFF851977:JFF851978 JPB851977:JPB851978 JYX851977:JYX851978 KIT851977:KIT851978 KSP851977:KSP851978 LCL851977:LCL851978 LMH851977:LMH851978 LWD851977:LWD851978 MFZ851977:MFZ851978 MPV851977:MPV851978 MZR851977:MZR851978 NJN851977:NJN851978 NTJ851977:NTJ851978 ODF851977:ODF851978 ONB851977:ONB851978 OWX851977:OWX851978 PGT851977:PGT851978 PQP851977:PQP851978 QAL851977:QAL851978 QKH851977:QKH851978 QUD851977:QUD851978 RDZ851977:RDZ851978 RNV851977:RNV851978 RXR851977:RXR851978 SHN851977:SHN851978 SRJ851977:SRJ851978 TBF851977:TBF851978 TLB851977:TLB851978 TUX851977:TUX851978 UET851977:UET851978 UOP851977:UOP851978 UYL851977:UYL851978 VIH851977:VIH851978 VSD851977:VSD851978 WBZ851977:WBZ851978 WLV851977:WLV851978 WVR851977:WVR851978 D917513:D917514 JF917513:JF917514 TB917513:TB917514 ACX917513:ACX917514 AMT917513:AMT917514 AWP917513:AWP917514 BGL917513:BGL917514 BQH917513:BQH917514 CAD917513:CAD917514 CJZ917513:CJZ917514 CTV917513:CTV917514 DDR917513:DDR917514 DNN917513:DNN917514 DXJ917513:DXJ917514 EHF917513:EHF917514 ERB917513:ERB917514 FAX917513:FAX917514 FKT917513:FKT917514 FUP917513:FUP917514 GEL917513:GEL917514 GOH917513:GOH917514 GYD917513:GYD917514 HHZ917513:HHZ917514 HRV917513:HRV917514 IBR917513:IBR917514 ILN917513:ILN917514 IVJ917513:IVJ917514 JFF917513:JFF917514 JPB917513:JPB917514 JYX917513:JYX917514 KIT917513:KIT917514 KSP917513:KSP917514 LCL917513:LCL917514 LMH917513:LMH917514 LWD917513:LWD917514 MFZ917513:MFZ917514 MPV917513:MPV917514 MZR917513:MZR917514 NJN917513:NJN917514 NTJ917513:NTJ917514 ODF917513:ODF917514 ONB917513:ONB917514 OWX917513:OWX917514 PGT917513:PGT917514 PQP917513:PQP917514 QAL917513:QAL917514 QKH917513:QKH917514 QUD917513:QUD917514 RDZ917513:RDZ917514 RNV917513:RNV917514 RXR917513:RXR917514 SHN917513:SHN917514 SRJ917513:SRJ917514 TBF917513:TBF917514 TLB917513:TLB917514 TUX917513:TUX917514 UET917513:UET917514 UOP917513:UOP917514 UYL917513:UYL917514 VIH917513:VIH917514 VSD917513:VSD917514 WBZ917513:WBZ917514 WLV917513:WLV917514 WVR917513:WVR917514 D983049:D983050 JF983049:JF983050 TB983049:TB983050 ACX983049:ACX983050 AMT983049:AMT983050 AWP983049:AWP983050 BGL983049:BGL983050 BQH983049:BQH983050 CAD983049:CAD983050 CJZ983049:CJZ983050 CTV983049:CTV983050 DDR983049:DDR983050 DNN983049:DNN983050 DXJ983049:DXJ983050 EHF983049:EHF983050 ERB983049:ERB983050 FAX983049:FAX983050 FKT983049:FKT983050 FUP983049:FUP983050 GEL983049:GEL983050 GOH983049:GOH983050 GYD983049:GYD983050 HHZ983049:HHZ983050 HRV983049:HRV983050 IBR983049:IBR983050 ILN983049:ILN983050 IVJ983049:IVJ983050 JFF983049:JFF983050 JPB983049:JPB983050 JYX983049:JYX983050 KIT983049:KIT983050 KSP983049:KSP983050 LCL983049:LCL983050 LMH983049:LMH983050 LWD983049:LWD983050 MFZ983049:MFZ983050 MPV983049:MPV983050 MZR983049:MZR983050 NJN983049:NJN983050 NTJ983049:NTJ983050 ODF983049:ODF983050 ONB983049:ONB983050 OWX983049:OWX983050 PGT983049:PGT983050 PQP983049:PQP983050 QAL983049:QAL983050 QKH983049:QKH983050 QUD983049:QUD983050 RDZ983049:RDZ983050 RNV983049:RNV983050 RXR983049:RXR983050 SHN983049:SHN983050 SRJ983049:SRJ983050 TBF983049:TBF983050 TLB983049:TLB983050 TUX983049:TUX983050 UET983049:UET983050 UOP983049:UOP983050 UYL983049:UYL983050 VIH983049:VIH983050 VSD983049:VSD983050 WBZ983049:WBZ983050 WLV983049:WLV983050 WVR983049:WVR983050" xr:uid="{B002E7CB-C86B-4809-BCD9-4C0784C5C8C6}">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4F43-8081-46DC-A1BB-46E185048D9B}">
  <dimension ref="A1:AH272"/>
  <sheetViews>
    <sheetView zoomScale="70" zoomScaleNormal="70" zoomScaleSheetLayoutView="70" workbookViewId="0">
      <selection activeCell="H12" sqref="H12:I12"/>
    </sheetView>
  </sheetViews>
  <sheetFormatPr defaultColWidth="9.28515625" defaultRowHeight="12.75"/>
  <cols>
    <col min="1" max="1" width="3.28515625" style="46" customWidth="1"/>
    <col min="2" max="2" width="19.28515625" style="46" customWidth="1"/>
    <col min="3" max="3" width="3.85546875" style="46" customWidth="1"/>
    <col min="4" max="4" width="19.28515625" style="46" customWidth="1"/>
    <col min="5" max="6" width="17.7109375" style="46" customWidth="1"/>
    <col min="7" max="7" width="2.28515625" style="46" customWidth="1"/>
    <col min="8" max="8" width="9.42578125" style="46" customWidth="1"/>
    <col min="9" max="9" width="5.28515625" style="46" customWidth="1"/>
    <col min="10" max="10" width="22.28515625" style="46" customWidth="1"/>
    <col min="11" max="11" width="19.28515625" style="46" customWidth="1"/>
    <col min="12" max="12" width="17.7109375" style="46" customWidth="1"/>
    <col min="13" max="13" width="15" style="46" bestFit="1" customWidth="1"/>
    <col min="14" max="15" width="9.28515625" style="46"/>
    <col min="16" max="17" width="18.5703125" style="46" customWidth="1"/>
    <col min="18" max="18" width="20.7109375" style="46" customWidth="1"/>
    <col min="19" max="20" width="15" style="46" bestFit="1" customWidth="1"/>
    <col min="21" max="24" width="18.7109375" style="46" customWidth="1"/>
    <col min="25" max="26" width="15" style="46" bestFit="1" customWidth="1"/>
    <col min="27" max="262" width="9.28515625" style="46"/>
    <col min="263" max="263" width="3.28515625" style="46" customWidth="1"/>
    <col min="264" max="264" width="19.7109375" style="46" customWidth="1"/>
    <col min="265" max="265" width="14.7109375" style="46" customWidth="1"/>
    <col min="266" max="266" width="17.28515625" style="46" customWidth="1"/>
    <col min="267" max="267" width="16.42578125" style="46" customWidth="1"/>
    <col min="268" max="268" width="14.28515625" style="46" customWidth="1"/>
    <col min="269" max="269" width="2.28515625" style="46" customWidth="1"/>
    <col min="270" max="270" width="9.42578125" style="46" customWidth="1"/>
    <col min="271" max="271" width="8.7109375" style="46" customWidth="1"/>
    <col min="272" max="272" width="20.28515625" style="46" bestFit="1" customWidth="1"/>
    <col min="273" max="273" width="12.7109375" style="46" bestFit="1" customWidth="1"/>
    <col min="274" max="274" width="9.28515625" style="46"/>
    <col min="275" max="275" width="12.7109375" style="46" bestFit="1" customWidth="1"/>
    <col min="276" max="518" width="9.28515625" style="46"/>
    <col min="519" max="519" width="3.28515625" style="46" customWidth="1"/>
    <col min="520" max="520" width="19.7109375" style="46" customWidth="1"/>
    <col min="521" max="521" width="14.7109375" style="46" customWidth="1"/>
    <col min="522" max="522" width="17.28515625" style="46" customWidth="1"/>
    <col min="523" max="523" width="16.42578125" style="46" customWidth="1"/>
    <col min="524" max="524" width="14.28515625" style="46" customWidth="1"/>
    <col min="525" max="525" width="2.28515625" style="46" customWidth="1"/>
    <col min="526" max="526" width="9.42578125" style="46" customWidth="1"/>
    <col min="527" max="527" width="8.7109375" style="46" customWidth="1"/>
    <col min="528" max="528" width="20.28515625" style="46" bestFit="1" customWidth="1"/>
    <col min="529" max="529" width="12.7109375" style="46" bestFit="1" customWidth="1"/>
    <col min="530" max="530" width="9.28515625" style="46"/>
    <col min="531" max="531" width="12.7109375" style="46" bestFit="1" customWidth="1"/>
    <col min="532" max="774" width="9.28515625" style="46"/>
    <col min="775" max="775" width="3.28515625" style="46" customWidth="1"/>
    <col min="776" max="776" width="19.7109375" style="46" customWidth="1"/>
    <col min="777" max="777" width="14.7109375" style="46" customWidth="1"/>
    <col min="778" max="778" width="17.28515625" style="46" customWidth="1"/>
    <col min="779" max="779" width="16.42578125" style="46" customWidth="1"/>
    <col min="780" max="780" width="14.28515625" style="46" customWidth="1"/>
    <col min="781" max="781" width="2.28515625" style="46" customWidth="1"/>
    <col min="782" max="782" width="9.42578125" style="46" customWidth="1"/>
    <col min="783" max="783" width="8.7109375" style="46" customWidth="1"/>
    <col min="784" max="784" width="20.28515625" style="46" bestFit="1" customWidth="1"/>
    <col min="785" max="785" width="12.7109375" style="46" bestFit="1" customWidth="1"/>
    <col min="786" max="786" width="9.28515625" style="46"/>
    <col min="787" max="787" width="12.7109375" style="46" bestFit="1" customWidth="1"/>
    <col min="788" max="1030" width="9.28515625" style="46"/>
    <col min="1031" max="1031" width="3.28515625" style="46" customWidth="1"/>
    <col min="1032" max="1032" width="19.7109375" style="46" customWidth="1"/>
    <col min="1033" max="1033" width="14.7109375" style="46" customWidth="1"/>
    <col min="1034" max="1034" width="17.28515625" style="46" customWidth="1"/>
    <col min="1035" max="1035" width="16.42578125" style="46" customWidth="1"/>
    <col min="1036" max="1036" width="14.28515625" style="46" customWidth="1"/>
    <col min="1037" max="1037" width="2.28515625" style="46" customWidth="1"/>
    <col min="1038" max="1038" width="9.42578125" style="46" customWidth="1"/>
    <col min="1039" max="1039" width="8.7109375" style="46" customWidth="1"/>
    <col min="1040" max="1040" width="20.28515625" style="46" bestFit="1" customWidth="1"/>
    <col min="1041" max="1041" width="12.7109375" style="46" bestFit="1" customWidth="1"/>
    <col min="1042" max="1042" width="9.28515625" style="46"/>
    <col min="1043" max="1043" width="12.7109375" style="46" bestFit="1" customWidth="1"/>
    <col min="1044" max="1286" width="9.28515625" style="46"/>
    <col min="1287" max="1287" width="3.28515625" style="46" customWidth="1"/>
    <col min="1288" max="1288" width="19.7109375" style="46" customWidth="1"/>
    <col min="1289" max="1289" width="14.7109375" style="46" customWidth="1"/>
    <col min="1290" max="1290" width="17.28515625" style="46" customWidth="1"/>
    <col min="1291" max="1291" width="16.42578125" style="46" customWidth="1"/>
    <col min="1292" max="1292" width="14.28515625" style="46" customWidth="1"/>
    <col min="1293" max="1293" width="2.28515625" style="46" customWidth="1"/>
    <col min="1294" max="1294" width="9.42578125" style="46" customWidth="1"/>
    <col min="1295" max="1295" width="8.7109375" style="46" customWidth="1"/>
    <col min="1296" max="1296" width="20.28515625" style="46" bestFit="1" customWidth="1"/>
    <col min="1297" max="1297" width="12.7109375" style="46" bestFit="1" customWidth="1"/>
    <col min="1298" max="1298" width="9.28515625" style="46"/>
    <col min="1299" max="1299" width="12.7109375" style="46" bestFit="1" customWidth="1"/>
    <col min="1300" max="1542" width="9.28515625" style="46"/>
    <col min="1543" max="1543" width="3.28515625" style="46" customWidth="1"/>
    <col min="1544" max="1544" width="19.7109375" style="46" customWidth="1"/>
    <col min="1545" max="1545" width="14.7109375" style="46" customWidth="1"/>
    <col min="1546" max="1546" width="17.28515625" style="46" customWidth="1"/>
    <col min="1547" max="1547" width="16.42578125" style="46" customWidth="1"/>
    <col min="1548" max="1548" width="14.28515625" style="46" customWidth="1"/>
    <col min="1549" max="1549" width="2.28515625" style="46" customWidth="1"/>
    <col min="1550" max="1550" width="9.42578125" style="46" customWidth="1"/>
    <col min="1551" max="1551" width="8.7109375" style="46" customWidth="1"/>
    <col min="1552" max="1552" width="20.28515625" style="46" bestFit="1" customWidth="1"/>
    <col min="1553" max="1553" width="12.7109375" style="46" bestFit="1" customWidth="1"/>
    <col min="1554" max="1554" width="9.28515625" style="46"/>
    <col min="1555" max="1555" width="12.7109375" style="46" bestFit="1" customWidth="1"/>
    <col min="1556" max="1798" width="9.28515625" style="46"/>
    <col min="1799" max="1799" width="3.28515625" style="46" customWidth="1"/>
    <col min="1800" max="1800" width="19.7109375" style="46" customWidth="1"/>
    <col min="1801" max="1801" width="14.7109375" style="46" customWidth="1"/>
    <col min="1802" max="1802" width="17.28515625" style="46" customWidth="1"/>
    <col min="1803" max="1803" width="16.42578125" style="46" customWidth="1"/>
    <col min="1804" max="1804" width="14.28515625" style="46" customWidth="1"/>
    <col min="1805" max="1805" width="2.28515625" style="46" customWidth="1"/>
    <col min="1806" max="1806" width="9.42578125" style="46" customWidth="1"/>
    <col min="1807" max="1807" width="8.7109375" style="46" customWidth="1"/>
    <col min="1808" max="1808" width="20.28515625" style="46" bestFit="1" customWidth="1"/>
    <col min="1809" max="1809" width="12.7109375" style="46" bestFit="1" customWidth="1"/>
    <col min="1810" max="1810" width="9.28515625" style="46"/>
    <col min="1811" max="1811" width="12.7109375" style="46" bestFit="1" customWidth="1"/>
    <col min="1812" max="2054" width="9.28515625" style="46"/>
    <col min="2055" max="2055" width="3.28515625" style="46" customWidth="1"/>
    <col min="2056" max="2056" width="19.7109375" style="46" customWidth="1"/>
    <col min="2057" max="2057" width="14.7109375" style="46" customWidth="1"/>
    <col min="2058" max="2058" width="17.28515625" style="46" customWidth="1"/>
    <col min="2059" max="2059" width="16.42578125" style="46" customWidth="1"/>
    <col min="2060" max="2060" width="14.28515625" style="46" customWidth="1"/>
    <col min="2061" max="2061" width="2.28515625" style="46" customWidth="1"/>
    <col min="2062" max="2062" width="9.42578125" style="46" customWidth="1"/>
    <col min="2063" max="2063" width="8.7109375" style="46" customWidth="1"/>
    <col min="2064" max="2064" width="20.28515625" style="46" bestFit="1" customWidth="1"/>
    <col min="2065" max="2065" width="12.7109375" style="46" bestFit="1" customWidth="1"/>
    <col min="2066" max="2066" width="9.28515625" style="46"/>
    <col min="2067" max="2067" width="12.7109375" style="46" bestFit="1" customWidth="1"/>
    <col min="2068" max="2310" width="9.28515625" style="46"/>
    <col min="2311" max="2311" width="3.28515625" style="46" customWidth="1"/>
    <col min="2312" max="2312" width="19.7109375" style="46" customWidth="1"/>
    <col min="2313" max="2313" width="14.7109375" style="46" customWidth="1"/>
    <col min="2314" max="2314" width="17.28515625" style="46" customWidth="1"/>
    <col min="2315" max="2315" width="16.42578125" style="46" customWidth="1"/>
    <col min="2316" max="2316" width="14.28515625" style="46" customWidth="1"/>
    <col min="2317" max="2317" width="2.28515625" style="46" customWidth="1"/>
    <col min="2318" max="2318" width="9.42578125" style="46" customWidth="1"/>
    <col min="2319" max="2319" width="8.7109375" style="46" customWidth="1"/>
    <col min="2320" max="2320" width="20.28515625" style="46" bestFit="1" customWidth="1"/>
    <col min="2321" max="2321" width="12.7109375" style="46" bestFit="1" customWidth="1"/>
    <col min="2322" max="2322" width="9.28515625" style="46"/>
    <col min="2323" max="2323" width="12.7109375" style="46" bestFit="1" customWidth="1"/>
    <col min="2324" max="2566" width="9.28515625" style="46"/>
    <col min="2567" max="2567" width="3.28515625" style="46" customWidth="1"/>
    <col min="2568" max="2568" width="19.7109375" style="46" customWidth="1"/>
    <col min="2569" max="2569" width="14.7109375" style="46" customWidth="1"/>
    <col min="2570" max="2570" width="17.28515625" style="46" customWidth="1"/>
    <col min="2571" max="2571" width="16.42578125" style="46" customWidth="1"/>
    <col min="2572" max="2572" width="14.28515625" style="46" customWidth="1"/>
    <col min="2573" max="2573" width="2.28515625" style="46" customWidth="1"/>
    <col min="2574" max="2574" width="9.42578125" style="46" customWidth="1"/>
    <col min="2575" max="2575" width="8.7109375" style="46" customWidth="1"/>
    <col min="2576" max="2576" width="20.28515625" style="46" bestFit="1" customWidth="1"/>
    <col min="2577" max="2577" width="12.7109375" style="46" bestFit="1" customWidth="1"/>
    <col min="2578" max="2578" width="9.28515625" style="46"/>
    <col min="2579" max="2579" width="12.7109375" style="46" bestFit="1" customWidth="1"/>
    <col min="2580" max="2822" width="9.28515625" style="46"/>
    <col min="2823" max="2823" width="3.28515625" style="46" customWidth="1"/>
    <col min="2824" max="2824" width="19.7109375" style="46" customWidth="1"/>
    <col min="2825" max="2825" width="14.7109375" style="46" customWidth="1"/>
    <col min="2826" max="2826" width="17.28515625" style="46" customWidth="1"/>
    <col min="2827" max="2827" width="16.42578125" style="46" customWidth="1"/>
    <col min="2828" max="2828" width="14.28515625" style="46" customWidth="1"/>
    <col min="2829" max="2829" width="2.28515625" style="46" customWidth="1"/>
    <col min="2830" max="2830" width="9.42578125" style="46" customWidth="1"/>
    <col min="2831" max="2831" width="8.7109375" style="46" customWidth="1"/>
    <col min="2832" max="2832" width="20.28515625" style="46" bestFit="1" customWidth="1"/>
    <col min="2833" max="2833" width="12.7109375" style="46" bestFit="1" customWidth="1"/>
    <col min="2834" max="2834" width="9.28515625" style="46"/>
    <col min="2835" max="2835" width="12.7109375" style="46" bestFit="1" customWidth="1"/>
    <col min="2836" max="3078" width="9.28515625" style="46"/>
    <col min="3079" max="3079" width="3.28515625" style="46" customWidth="1"/>
    <col min="3080" max="3080" width="19.7109375" style="46" customWidth="1"/>
    <col min="3081" max="3081" width="14.7109375" style="46" customWidth="1"/>
    <col min="3082" max="3082" width="17.28515625" style="46" customWidth="1"/>
    <col min="3083" max="3083" width="16.42578125" style="46" customWidth="1"/>
    <col min="3084" max="3084" width="14.28515625" style="46" customWidth="1"/>
    <col min="3085" max="3085" width="2.28515625" style="46" customWidth="1"/>
    <col min="3086" max="3086" width="9.42578125" style="46" customWidth="1"/>
    <col min="3087" max="3087" width="8.7109375" style="46" customWidth="1"/>
    <col min="3088" max="3088" width="20.28515625" style="46" bestFit="1" customWidth="1"/>
    <col min="3089" max="3089" width="12.7109375" style="46" bestFit="1" customWidth="1"/>
    <col min="3090" max="3090" width="9.28515625" style="46"/>
    <col min="3091" max="3091" width="12.7109375" style="46" bestFit="1" customWidth="1"/>
    <col min="3092" max="3334" width="9.28515625" style="46"/>
    <col min="3335" max="3335" width="3.28515625" style="46" customWidth="1"/>
    <col min="3336" max="3336" width="19.7109375" style="46" customWidth="1"/>
    <col min="3337" max="3337" width="14.7109375" style="46" customWidth="1"/>
    <col min="3338" max="3338" width="17.28515625" style="46" customWidth="1"/>
    <col min="3339" max="3339" width="16.42578125" style="46" customWidth="1"/>
    <col min="3340" max="3340" width="14.28515625" style="46" customWidth="1"/>
    <col min="3341" max="3341" width="2.28515625" style="46" customWidth="1"/>
    <col min="3342" max="3342" width="9.42578125" style="46" customWidth="1"/>
    <col min="3343" max="3343" width="8.7109375" style="46" customWidth="1"/>
    <col min="3344" max="3344" width="20.28515625" style="46" bestFit="1" customWidth="1"/>
    <col min="3345" max="3345" width="12.7109375" style="46" bestFit="1" customWidth="1"/>
    <col min="3346" max="3346" width="9.28515625" style="46"/>
    <col min="3347" max="3347" width="12.7109375" style="46" bestFit="1" customWidth="1"/>
    <col min="3348" max="3590" width="9.28515625" style="46"/>
    <col min="3591" max="3591" width="3.28515625" style="46" customWidth="1"/>
    <col min="3592" max="3592" width="19.7109375" style="46" customWidth="1"/>
    <col min="3593" max="3593" width="14.7109375" style="46" customWidth="1"/>
    <col min="3594" max="3594" width="17.28515625" style="46" customWidth="1"/>
    <col min="3595" max="3595" width="16.42578125" style="46" customWidth="1"/>
    <col min="3596" max="3596" width="14.28515625" style="46" customWidth="1"/>
    <col min="3597" max="3597" width="2.28515625" style="46" customWidth="1"/>
    <col min="3598" max="3598" width="9.42578125" style="46" customWidth="1"/>
    <col min="3599" max="3599" width="8.7109375" style="46" customWidth="1"/>
    <col min="3600" max="3600" width="20.28515625" style="46" bestFit="1" customWidth="1"/>
    <col min="3601" max="3601" width="12.7109375" style="46" bestFit="1" customWidth="1"/>
    <col min="3602" max="3602" width="9.28515625" style="46"/>
    <col min="3603" max="3603" width="12.7109375" style="46" bestFit="1" customWidth="1"/>
    <col min="3604" max="3846" width="9.28515625" style="46"/>
    <col min="3847" max="3847" width="3.28515625" style="46" customWidth="1"/>
    <col min="3848" max="3848" width="19.7109375" style="46" customWidth="1"/>
    <col min="3849" max="3849" width="14.7109375" style="46" customWidth="1"/>
    <col min="3850" max="3850" width="17.28515625" style="46" customWidth="1"/>
    <col min="3851" max="3851" width="16.42578125" style="46" customWidth="1"/>
    <col min="3852" max="3852" width="14.28515625" style="46" customWidth="1"/>
    <col min="3853" max="3853" width="2.28515625" style="46" customWidth="1"/>
    <col min="3854" max="3854" width="9.42578125" style="46" customWidth="1"/>
    <col min="3855" max="3855" width="8.7109375" style="46" customWidth="1"/>
    <col min="3856" max="3856" width="20.28515625" style="46" bestFit="1" customWidth="1"/>
    <col min="3857" max="3857" width="12.7109375" style="46" bestFit="1" customWidth="1"/>
    <col min="3858" max="3858" width="9.28515625" style="46"/>
    <col min="3859" max="3859" width="12.7109375" style="46" bestFit="1" customWidth="1"/>
    <col min="3860" max="4102" width="9.28515625" style="46"/>
    <col min="4103" max="4103" width="3.28515625" style="46" customWidth="1"/>
    <col min="4104" max="4104" width="19.7109375" style="46" customWidth="1"/>
    <col min="4105" max="4105" width="14.7109375" style="46" customWidth="1"/>
    <col min="4106" max="4106" width="17.28515625" style="46" customWidth="1"/>
    <col min="4107" max="4107" width="16.42578125" style="46" customWidth="1"/>
    <col min="4108" max="4108" width="14.28515625" style="46" customWidth="1"/>
    <col min="4109" max="4109" width="2.28515625" style="46" customWidth="1"/>
    <col min="4110" max="4110" width="9.42578125" style="46" customWidth="1"/>
    <col min="4111" max="4111" width="8.7109375" style="46" customWidth="1"/>
    <col min="4112" max="4112" width="20.28515625" style="46" bestFit="1" customWidth="1"/>
    <col min="4113" max="4113" width="12.7109375" style="46" bestFit="1" customWidth="1"/>
    <col min="4114" max="4114" width="9.28515625" style="46"/>
    <col min="4115" max="4115" width="12.7109375" style="46" bestFit="1" customWidth="1"/>
    <col min="4116" max="4358" width="9.28515625" style="46"/>
    <col min="4359" max="4359" width="3.28515625" style="46" customWidth="1"/>
    <col min="4360" max="4360" width="19.7109375" style="46" customWidth="1"/>
    <col min="4361" max="4361" width="14.7109375" style="46" customWidth="1"/>
    <col min="4362" max="4362" width="17.28515625" style="46" customWidth="1"/>
    <col min="4363" max="4363" width="16.42578125" style="46" customWidth="1"/>
    <col min="4364" max="4364" width="14.28515625" style="46" customWidth="1"/>
    <col min="4365" max="4365" width="2.28515625" style="46" customWidth="1"/>
    <col min="4366" max="4366" width="9.42578125" style="46" customWidth="1"/>
    <col min="4367" max="4367" width="8.7109375" style="46" customWidth="1"/>
    <col min="4368" max="4368" width="20.28515625" style="46" bestFit="1" customWidth="1"/>
    <col min="4369" max="4369" width="12.7109375" style="46" bestFit="1" customWidth="1"/>
    <col min="4370" max="4370" width="9.28515625" style="46"/>
    <col min="4371" max="4371" width="12.7109375" style="46" bestFit="1" customWidth="1"/>
    <col min="4372" max="4614" width="9.28515625" style="46"/>
    <col min="4615" max="4615" width="3.28515625" style="46" customWidth="1"/>
    <col min="4616" max="4616" width="19.7109375" style="46" customWidth="1"/>
    <col min="4617" max="4617" width="14.7109375" style="46" customWidth="1"/>
    <col min="4618" max="4618" width="17.28515625" style="46" customWidth="1"/>
    <col min="4619" max="4619" width="16.42578125" style="46" customWidth="1"/>
    <col min="4620" max="4620" width="14.28515625" style="46" customWidth="1"/>
    <col min="4621" max="4621" width="2.28515625" style="46" customWidth="1"/>
    <col min="4622" max="4622" width="9.42578125" style="46" customWidth="1"/>
    <col min="4623" max="4623" width="8.7109375" style="46" customWidth="1"/>
    <col min="4624" max="4624" width="20.28515625" style="46" bestFit="1" customWidth="1"/>
    <col min="4625" max="4625" width="12.7109375" style="46" bestFit="1" customWidth="1"/>
    <col min="4626" max="4626" width="9.28515625" style="46"/>
    <col min="4627" max="4627" width="12.7109375" style="46" bestFit="1" customWidth="1"/>
    <col min="4628" max="4870" width="9.28515625" style="46"/>
    <col min="4871" max="4871" width="3.28515625" style="46" customWidth="1"/>
    <col min="4872" max="4872" width="19.7109375" style="46" customWidth="1"/>
    <col min="4873" max="4873" width="14.7109375" style="46" customWidth="1"/>
    <col min="4874" max="4874" width="17.28515625" style="46" customWidth="1"/>
    <col min="4875" max="4875" width="16.42578125" style="46" customWidth="1"/>
    <col min="4876" max="4876" width="14.28515625" style="46" customWidth="1"/>
    <col min="4877" max="4877" width="2.28515625" style="46" customWidth="1"/>
    <col min="4878" max="4878" width="9.42578125" style="46" customWidth="1"/>
    <col min="4879" max="4879" width="8.7109375" style="46" customWidth="1"/>
    <col min="4880" max="4880" width="20.28515625" style="46" bestFit="1" customWidth="1"/>
    <col min="4881" max="4881" width="12.7109375" style="46" bestFit="1" customWidth="1"/>
    <col min="4882" max="4882" width="9.28515625" style="46"/>
    <col min="4883" max="4883" width="12.7109375" style="46" bestFit="1" customWidth="1"/>
    <col min="4884" max="5126" width="9.28515625" style="46"/>
    <col min="5127" max="5127" width="3.28515625" style="46" customWidth="1"/>
    <col min="5128" max="5128" width="19.7109375" style="46" customWidth="1"/>
    <col min="5129" max="5129" width="14.7109375" style="46" customWidth="1"/>
    <col min="5130" max="5130" width="17.28515625" style="46" customWidth="1"/>
    <col min="5131" max="5131" width="16.42578125" style="46" customWidth="1"/>
    <col min="5132" max="5132" width="14.28515625" style="46" customWidth="1"/>
    <col min="5133" max="5133" width="2.28515625" style="46" customWidth="1"/>
    <col min="5134" max="5134" width="9.42578125" style="46" customWidth="1"/>
    <col min="5135" max="5135" width="8.7109375" style="46" customWidth="1"/>
    <col min="5136" max="5136" width="20.28515625" style="46" bestFit="1" customWidth="1"/>
    <col min="5137" max="5137" width="12.7109375" style="46" bestFit="1" customWidth="1"/>
    <col min="5138" max="5138" width="9.28515625" style="46"/>
    <col min="5139" max="5139" width="12.7109375" style="46" bestFit="1" customWidth="1"/>
    <col min="5140" max="5382" width="9.28515625" style="46"/>
    <col min="5383" max="5383" width="3.28515625" style="46" customWidth="1"/>
    <col min="5384" max="5384" width="19.7109375" style="46" customWidth="1"/>
    <col min="5385" max="5385" width="14.7109375" style="46" customWidth="1"/>
    <col min="5386" max="5386" width="17.28515625" style="46" customWidth="1"/>
    <col min="5387" max="5387" width="16.42578125" style="46" customWidth="1"/>
    <col min="5388" max="5388" width="14.28515625" style="46" customWidth="1"/>
    <col min="5389" max="5389" width="2.28515625" style="46" customWidth="1"/>
    <col min="5390" max="5390" width="9.42578125" style="46" customWidth="1"/>
    <col min="5391" max="5391" width="8.7109375" style="46" customWidth="1"/>
    <col min="5392" max="5392" width="20.28515625" style="46" bestFit="1" customWidth="1"/>
    <col min="5393" max="5393" width="12.7109375" style="46" bestFit="1" customWidth="1"/>
    <col min="5394" max="5394" width="9.28515625" style="46"/>
    <col min="5395" max="5395" width="12.7109375" style="46" bestFit="1" customWidth="1"/>
    <col min="5396" max="5638" width="9.28515625" style="46"/>
    <col min="5639" max="5639" width="3.28515625" style="46" customWidth="1"/>
    <col min="5640" max="5640" width="19.7109375" style="46" customWidth="1"/>
    <col min="5641" max="5641" width="14.7109375" style="46" customWidth="1"/>
    <col min="5642" max="5642" width="17.28515625" style="46" customWidth="1"/>
    <col min="5643" max="5643" width="16.42578125" style="46" customWidth="1"/>
    <col min="5644" max="5644" width="14.28515625" style="46" customWidth="1"/>
    <col min="5645" max="5645" width="2.28515625" style="46" customWidth="1"/>
    <col min="5646" max="5646" width="9.42578125" style="46" customWidth="1"/>
    <col min="5647" max="5647" width="8.7109375" style="46" customWidth="1"/>
    <col min="5648" max="5648" width="20.28515625" style="46" bestFit="1" customWidth="1"/>
    <col min="5649" max="5649" width="12.7109375" style="46" bestFit="1" customWidth="1"/>
    <col min="5650" max="5650" width="9.28515625" style="46"/>
    <col min="5651" max="5651" width="12.7109375" style="46" bestFit="1" customWidth="1"/>
    <col min="5652" max="5894" width="9.28515625" style="46"/>
    <col min="5895" max="5895" width="3.28515625" style="46" customWidth="1"/>
    <col min="5896" max="5896" width="19.7109375" style="46" customWidth="1"/>
    <col min="5897" max="5897" width="14.7109375" style="46" customWidth="1"/>
    <col min="5898" max="5898" width="17.28515625" style="46" customWidth="1"/>
    <col min="5899" max="5899" width="16.42578125" style="46" customWidth="1"/>
    <col min="5900" max="5900" width="14.28515625" style="46" customWidth="1"/>
    <col min="5901" max="5901" width="2.28515625" style="46" customWidth="1"/>
    <col min="5902" max="5902" width="9.42578125" style="46" customWidth="1"/>
    <col min="5903" max="5903" width="8.7109375" style="46" customWidth="1"/>
    <col min="5904" max="5904" width="20.28515625" style="46" bestFit="1" customWidth="1"/>
    <col min="5905" max="5905" width="12.7109375" style="46" bestFit="1" customWidth="1"/>
    <col min="5906" max="5906" width="9.28515625" style="46"/>
    <col min="5907" max="5907" width="12.7109375" style="46" bestFit="1" customWidth="1"/>
    <col min="5908" max="6150" width="9.28515625" style="46"/>
    <col min="6151" max="6151" width="3.28515625" style="46" customWidth="1"/>
    <col min="6152" max="6152" width="19.7109375" style="46" customWidth="1"/>
    <col min="6153" max="6153" width="14.7109375" style="46" customWidth="1"/>
    <col min="6154" max="6154" width="17.28515625" style="46" customWidth="1"/>
    <col min="6155" max="6155" width="16.42578125" style="46" customWidth="1"/>
    <col min="6156" max="6156" width="14.28515625" style="46" customWidth="1"/>
    <col min="6157" max="6157" width="2.28515625" style="46" customWidth="1"/>
    <col min="6158" max="6158" width="9.42578125" style="46" customWidth="1"/>
    <col min="6159" max="6159" width="8.7109375" style="46" customWidth="1"/>
    <col min="6160" max="6160" width="20.28515625" style="46" bestFit="1" customWidth="1"/>
    <col min="6161" max="6161" width="12.7109375" style="46" bestFit="1" customWidth="1"/>
    <col min="6162" max="6162" width="9.28515625" style="46"/>
    <col min="6163" max="6163" width="12.7109375" style="46" bestFit="1" customWidth="1"/>
    <col min="6164" max="6406" width="9.28515625" style="46"/>
    <col min="6407" max="6407" width="3.28515625" style="46" customWidth="1"/>
    <col min="6408" max="6408" width="19.7109375" style="46" customWidth="1"/>
    <col min="6409" max="6409" width="14.7109375" style="46" customWidth="1"/>
    <col min="6410" max="6410" width="17.28515625" style="46" customWidth="1"/>
    <col min="6411" max="6411" width="16.42578125" style="46" customWidth="1"/>
    <col min="6412" max="6412" width="14.28515625" style="46" customWidth="1"/>
    <col min="6413" max="6413" width="2.28515625" style="46" customWidth="1"/>
    <col min="6414" max="6414" width="9.42578125" style="46" customWidth="1"/>
    <col min="6415" max="6415" width="8.7109375" style="46" customWidth="1"/>
    <col min="6416" max="6416" width="20.28515625" style="46" bestFit="1" customWidth="1"/>
    <col min="6417" max="6417" width="12.7109375" style="46" bestFit="1" customWidth="1"/>
    <col min="6418" max="6418" width="9.28515625" style="46"/>
    <col min="6419" max="6419" width="12.7109375" style="46" bestFit="1" customWidth="1"/>
    <col min="6420" max="6662" width="9.28515625" style="46"/>
    <col min="6663" max="6663" width="3.28515625" style="46" customWidth="1"/>
    <col min="6664" max="6664" width="19.7109375" style="46" customWidth="1"/>
    <col min="6665" max="6665" width="14.7109375" style="46" customWidth="1"/>
    <col min="6666" max="6666" width="17.28515625" style="46" customWidth="1"/>
    <col min="6667" max="6667" width="16.42578125" style="46" customWidth="1"/>
    <col min="6668" max="6668" width="14.28515625" style="46" customWidth="1"/>
    <col min="6669" max="6669" width="2.28515625" style="46" customWidth="1"/>
    <col min="6670" max="6670" width="9.42578125" style="46" customWidth="1"/>
    <col min="6671" max="6671" width="8.7109375" style="46" customWidth="1"/>
    <col min="6672" max="6672" width="20.28515625" style="46" bestFit="1" customWidth="1"/>
    <col min="6673" max="6673" width="12.7109375" style="46" bestFit="1" customWidth="1"/>
    <col min="6674" max="6674" width="9.28515625" style="46"/>
    <col min="6675" max="6675" width="12.7109375" style="46" bestFit="1" customWidth="1"/>
    <col min="6676" max="6918" width="9.28515625" style="46"/>
    <col min="6919" max="6919" width="3.28515625" style="46" customWidth="1"/>
    <col min="6920" max="6920" width="19.7109375" style="46" customWidth="1"/>
    <col min="6921" max="6921" width="14.7109375" style="46" customWidth="1"/>
    <col min="6922" max="6922" width="17.28515625" style="46" customWidth="1"/>
    <col min="6923" max="6923" width="16.42578125" style="46" customWidth="1"/>
    <col min="6924" max="6924" width="14.28515625" style="46" customWidth="1"/>
    <col min="6925" max="6925" width="2.28515625" style="46" customWidth="1"/>
    <col min="6926" max="6926" width="9.42578125" style="46" customWidth="1"/>
    <col min="6927" max="6927" width="8.7109375" style="46" customWidth="1"/>
    <col min="6928" max="6928" width="20.28515625" style="46" bestFit="1" customWidth="1"/>
    <col min="6929" max="6929" width="12.7109375" style="46" bestFit="1" customWidth="1"/>
    <col min="6930" max="6930" width="9.28515625" style="46"/>
    <col min="6931" max="6931" width="12.7109375" style="46" bestFit="1" customWidth="1"/>
    <col min="6932" max="7174" width="9.28515625" style="46"/>
    <col min="7175" max="7175" width="3.28515625" style="46" customWidth="1"/>
    <col min="7176" max="7176" width="19.7109375" style="46" customWidth="1"/>
    <col min="7177" max="7177" width="14.7109375" style="46" customWidth="1"/>
    <col min="7178" max="7178" width="17.28515625" style="46" customWidth="1"/>
    <col min="7179" max="7179" width="16.42578125" style="46" customWidth="1"/>
    <col min="7180" max="7180" width="14.28515625" style="46" customWidth="1"/>
    <col min="7181" max="7181" width="2.28515625" style="46" customWidth="1"/>
    <col min="7182" max="7182" width="9.42578125" style="46" customWidth="1"/>
    <col min="7183" max="7183" width="8.7109375" style="46" customWidth="1"/>
    <col min="7184" max="7184" width="20.28515625" style="46" bestFit="1" customWidth="1"/>
    <col min="7185" max="7185" width="12.7109375" style="46" bestFit="1" customWidth="1"/>
    <col min="7186" max="7186" width="9.28515625" style="46"/>
    <col min="7187" max="7187" width="12.7109375" style="46" bestFit="1" customWidth="1"/>
    <col min="7188" max="7430" width="9.28515625" style="46"/>
    <col min="7431" max="7431" width="3.28515625" style="46" customWidth="1"/>
    <col min="7432" max="7432" width="19.7109375" style="46" customWidth="1"/>
    <col min="7433" max="7433" width="14.7109375" style="46" customWidth="1"/>
    <col min="7434" max="7434" width="17.28515625" style="46" customWidth="1"/>
    <col min="7435" max="7435" width="16.42578125" style="46" customWidth="1"/>
    <col min="7436" max="7436" width="14.28515625" style="46" customWidth="1"/>
    <col min="7437" max="7437" width="2.28515625" style="46" customWidth="1"/>
    <col min="7438" max="7438" width="9.42578125" style="46" customWidth="1"/>
    <col min="7439" max="7439" width="8.7109375" style="46" customWidth="1"/>
    <col min="7440" max="7440" width="20.28515625" style="46" bestFit="1" customWidth="1"/>
    <col min="7441" max="7441" width="12.7109375" style="46" bestFit="1" customWidth="1"/>
    <col min="7442" max="7442" width="9.28515625" style="46"/>
    <col min="7443" max="7443" width="12.7109375" style="46" bestFit="1" customWidth="1"/>
    <col min="7444" max="7686" width="9.28515625" style="46"/>
    <col min="7687" max="7687" width="3.28515625" style="46" customWidth="1"/>
    <col min="7688" max="7688" width="19.7109375" style="46" customWidth="1"/>
    <col min="7689" max="7689" width="14.7109375" style="46" customWidth="1"/>
    <col min="7690" max="7690" width="17.28515625" style="46" customWidth="1"/>
    <col min="7691" max="7691" width="16.42578125" style="46" customWidth="1"/>
    <col min="7692" max="7692" width="14.28515625" style="46" customWidth="1"/>
    <col min="7693" max="7693" width="2.28515625" style="46" customWidth="1"/>
    <col min="7694" max="7694" width="9.42578125" style="46" customWidth="1"/>
    <col min="7695" max="7695" width="8.7109375" style="46" customWidth="1"/>
    <col min="7696" max="7696" width="20.28515625" style="46" bestFit="1" customWidth="1"/>
    <col min="7697" max="7697" width="12.7109375" style="46" bestFit="1" customWidth="1"/>
    <col min="7698" max="7698" width="9.28515625" style="46"/>
    <col min="7699" max="7699" width="12.7109375" style="46" bestFit="1" customWidth="1"/>
    <col min="7700" max="7942" width="9.28515625" style="46"/>
    <col min="7943" max="7943" width="3.28515625" style="46" customWidth="1"/>
    <col min="7944" max="7944" width="19.7109375" style="46" customWidth="1"/>
    <col min="7945" max="7945" width="14.7109375" style="46" customWidth="1"/>
    <col min="7946" max="7946" width="17.28515625" style="46" customWidth="1"/>
    <col min="7947" max="7947" width="16.42578125" style="46" customWidth="1"/>
    <col min="7948" max="7948" width="14.28515625" style="46" customWidth="1"/>
    <col min="7949" max="7949" width="2.28515625" style="46" customWidth="1"/>
    <col min="7950" max="7950" width="9.42578125" style="46" customWidth="1"/>
    <col min="7951" max="7951" width="8.7109375" style="46" customWidth="1"/>
    <col min="7952" max="7952" width="20.28515625" style="46" bestFit="1" customWidth="1"/>
    <col min="7953" max="7953" width="12.7109375" style="46" bestFit="1" customWidth="1"/>
    <col min="7954" max="7954" width="9.28515625" style="46"/>
    <col min="7955" max="7955" width="12.7109375" style="46" bestFit="1" customWidth="1"/>
    <col min="7956" max="8198" width="9.28515625" style="46"/>
    <col min="8199" max="8199" width="3.28515625" style="46" customWidth="1"/>
    <col min="8200" max="8200" width="19.7109375" style="46" customWidth="1"/>
    <col min="8201" max="8201" width="14.7109375" style="46" customWidth="1"/>
    <col min="8202" max="8202" width="17.28515625" style="46" customWidth="1"/>
    <col min="8203" max="8203" width="16.42578125" style="46" customWidth="1"/>
    <col min="8204" max="8204" width="14.28515625" style="46" customWidth="1"/>
    <col min="8205" max="8205" width="2.28515625" style="46" customWidth="1"/>
    <col min="8206" max="8206" width="9.42578125" style="46" customWidth="1"/>
    <col min="8207" max="8207" width="8.7109375" style="46" customWidth="1"/>
    <col min="8208" max="8208" width="20.28515625" style="46" bestFit="1" customWidth="1"/>
    <col min="8209" max="8209" width="12.7109375" style="46" bestFit="1" customWidth="1"/>
    <col min="8210" max="8210" width="9.28515625" style="46"/>
    <col min="8211" max="8211" width="12.7109375" style="46" bestFit="1" customWidth="1"/>
    <col min="8212" max="8454" width="9.28515625" style="46"/>
    <col min="8455" max="8455" width="3.28515625" style="46" customWidth="1"/>
    <col min="8456" max="8456" width="19.7109375" style="46" customWidth="1"/>
    <col min="8457" max="8457" width="14.7109375" style="46" customWidth="1"/>
    <col min="8458" max="8458" width="17.28515625" style="46" customWidth="1"/>
    <col min="8459" max="8459" width="16.42578125" style="46" customWidth="1"/>
    <col min="8460" max="8460" width="14.28515625" style="46" customWidth="1"/>
    <col min="8461" max="8461" width="2.28515625" style="46" customWidth="1"/>
    <col min="8462" max="8462" width="9.42578125" style="46" customWidth="1"/>
    <col min="8463" max="8463" width="8.7109375" style="46" customWidth="1"/>
    <col min="8464" max="8464" width="20.28515625" style="46" bestFit="1" customWidth="1"/>
    <col min="8465" max="8465" width="12.7109375" style="46" bestFit="1" customWidth="1"/>
    <col min="8466" max="8466" width="9.28515625" style="46"/>
    <col min="8467" max="8467" width="12.7109375" style="46" bestFit="1" customWidth="1"/>
    <col min="8468" max="8710" width="9.28515625" style="46"/>
    <col min="8711" max="8711" width="3.28515625" style="46" customWidth="1"/>
    <col min="8712" max="8712" width="19.7109375" style="46" customWidth="1"/>
    <col min="8713" max="8713" width="14.7109375" style="46" customWidth="1"/>
    <col min="8714" max="8714" width="17.28515625" style="46" customWidth="1"/>
    <col min="8715" max="8715" width="16.42578125" style="46" customWidth="1"/>
    <col min="8716" max="8716" width="14.28515625" style="46" customWidth="1"/>
    <col min="8717" max="8717" width="2.28515625" style="46" customWidth="1"/>
    <col min="8718" max="8718" width="9.42578125" style="46" customWidth="1"/>
    <col min="8719" max="8719" width="8.7109375" style="46" customWidth="1"/>
    <col min="8720" max="8720" width="20.28515625" style="46" bestFit="1" customWidth="1"/>
    <col min="8721" max="8721" width="12.7109375" style="46" bestFit="1" customWidth="1"/>
    <col min="8722" max="8722" width="9.28515625" style="46"/>
    <col min="8723" max="8723" width="12.7109375" style="46" bestFit="1" customWidth="1"/>
    <col min="8724" max="8966" width="9.28515625" style="46"/>
    <col min="8967" max="8967" width="3.28515625" style="46" customWidth="1"/>
    <col min="8968" max="8968" width="19.7109375" style="46" customWidth="1"/>
    <col min="8969" max="8969" width="14.7109375" style="46" customWidth="1"/>
    <col min="8970" max="8970" width="17.28515625" style="46" customWidth="1"/>
    <col min="8971" max="8971" width="16.42578125" style="46" customWidth="1"/>
    <col min="8972" max="8972" width="14.28515625" style="46" customWidth="1"/>
    <col min="8973" max="8973" width="2.28515625" style="46" customWidth="1"/>
    <col min="8974" max="8974" width="9.42578125" style="46" customWidth="1"/>
    <col min="8975" max="8975" width="8.7109375" style="46" customWidth="1"/>
    <col min="8976" max="8976" width="20.28515625" style="46" bestFit="1" customWidth="1"/>
    <col min="8977" max="8977" width="12.7109375" style="46" bestFit="1" customWidth="1"/>
    <col min="8978" max="8978" width="9.28515625" style="46"/>
    <col min="8979" max="8979" width="12.7109375" style="46" bestFit="1" customWidth="1"/>
    <col min="8980" max="9222" width="9.28515625" style="46"/>
    <col min="9223" max="9223" width="3.28515625" style="46" customWidth="1"/>
    <col min="9224" max="9224" width="19.7109375" style="46" customWidth="1"/>
    <col min="9225" max="9225" width="14.7109375" style="46" customWidth="1"/>
    <col min="9226" max="9226" width="17.28515625" style="46" customWidth="1"/>
    <col min="9227" max="9227" width="16.42578125" style="46" customWidth="1"/>
    <col min="9228" max="9228" width="14.28515625" style="46" customWidth="1"/>
    <col min="9229" max="9229" width="2.28515625" style="46" customWidth="1"/>
    <col min="9230" max="9230" width="9.42578125" style="46" customWidth="1"/>
    <col min="9231" max="9231" width="8.7109375" style="46" customWidth="1"/>
    <col min="9232" max="9232" width="20.28515625" style="46" bestFit="1" customWidth="1"/>
    <col min="9233" max="9233" width="12.7109375" style="46" bestFit="1" customWidth="1"/>
    <col min="9234" max="9234" width="9.28515625" style="46"/>
    <col min="9235" max="9235" width="12.7109375" style="46" bestFit="1" customWidth="1"/>
    <col min="9236" max="9478" width="9.28515625" style="46"/>
    <col min="9479" max="9479" width="3.28515625" style="46" customWidth="1"/>
    <col min="9480" max="9480" width="19.7109375" style="46" customWidth="1"/>
    <col min="9481" max="9481" width="14.7109375" style="46" customWidth="1"/>
    <col min="9482" max="9482" width="17.28515625" style="46" customWidth="1"/>
    <col min="9483" max="9483" width="16.42578125" style="46" customWidth="1"/>
    <col min="9484" max="9484" width="14.28515625" style="46" customWidth="1"/>
    <col min="9485" max="9485" width="2.28515625" style="46" customWidth="1"/>
    <col min="9486" max="9486" width="9.42578125" style="46" customWidth="1"/>
    <col min="9487" max="9487" width="8.7109375" style="46" customWidth="1"/>
    <col min="9488" max="9488" width="20.28515625" style="46" bestFit="1" customWidth="1"/>
    <col min="9489" max="9489" width="12.7109375" style="46" bestFit="1" customWidth="1"/>
    <col min="9490" max="9490" width="9.28515625" style="46"/>
    <col min="9491" max="9491" width="12.7109375" style="46" bestFit="1" customWidth="1"/>
    <col min="9492" max="9734" width="9.28515625" style="46"/>
    <col min="9735" max="9735" width="3.28515625" style="46" customWidth="1"/>
    <col min="9736" max="9736" width="19.7109375" style="46" customWidth="1"/>
    <col min="9737" max="9737" width="14.7109375" style="46" customWidth="1"/>
    <col min="9738" max="9738" width="17.28515625" style="46" customWidth="1"/>
    <col min="9739" max="9739" width="16.42578125" style="46" customWidth="1"/>
    <col min="9740" max="9740" width="14.28515625" style="46" customWidth="1"/>
    <col min="9741" max="9741" width="2.28515625" style="46" customWidth="1"/>
    <col min="9742" max="9742" width="9.42578125" style="46" customWidth="1"/>
    <col min="9743" max="9743" width="8.7109375" style="46" customWidth="1"/>
    <col min="9744" max="9744" width="20.28515625" style="46" bestFit="1" customWidth="1"/>
    <col min="9745" max="9745" width="12.7109375" style="46" bestFit="1" customWidth="1"/>
    <col min="9746" max="9746" width="9.28515625" style="46"/>
    <col min="9747" max="9747" width="12.7109375" style="46" bestFit="1" customWidth="1"/>
    <col min="9748" max="9990" width="9.28515625" style="46"/>
    <col min="9991" max="9991" width="3.28515625" style="46" customWidth="1"/>
    <col min="9992" max="9992" width="19.7109375" style="46" customWidth="1"/>
    <col min="9993" max="9993" width="14.7109375" style="46" customWidth="1"/>
    <col min="9994" max="9994" width="17.28515625" style="46" customWidth="1"/>
    <col min="9995" max="9995" width="16.42578125" style="46" customWidth="1"/>
    <col min="9996" max="9996" width="14.28515625" style="46" customWidth="1"/>
    <col min="9997" max="9997" width="2.28515625" style="46" customWidth="1"/>
    <col min="9998" max="9998" width="9.42578125" style="46" customWidth="1"/>
    <col min="9999" max="9999" width="8.7109375" style="46" customWidth="1"/>
    <col min="10000" max="10000" width="20.28515625" style="46" bestFit="1" customWidth="1"/>
    <col min="10001" max="10001" width="12.7109375" style="46" bestFit="1" customWidth="1"/>
    <col min="10002" max="10002" width="9.28515625" style="46"/>
    <col min="10003" max="10003" width="12.7109375" style="46" bestFit="1" customWidth="1"/>
    <col min="10004" max="10246" width="9.28515625" style="46"/>
    <col min="10247" max="10247" width="3.28515625" style="46" customWidth="1"/>
    <col min="10248" max="10248" width="19.7109375" style="46" customWidth="1"/>
    <col min="10249" max="10249" width="14.7109375" style="46" customWidth="1"/>
    <col min="10250" max="10250" width="17.28515625" style="46" customWidth="1"/>
    <col min="10251" max="10251" width="16.42578125" style="46" customWidth="1"/>
    <col min="10252" max="10252" width="14.28515625" style="46" customWidth="1"/>
    <col min="10253" max="10253" width="2.28515625" style="46" customWidth="1"/>
    <col min="10254" max="10254" width="9.42578125" style="46" customWidth="1"/>
    <col min="10255" max="10255" width="8.7109375" style="46" customWidth="1"/>
    <col min="10256" max="10256" width="20.28515625" style="46" bestFit="1" customWidth="1"/>
    <col min="10257" max="10257" width="12.7109375" style="46" bestFit="1" customWidth="1"/>
    <col min="10258" max="10258" width="9.28515625" style="46"/>
    <col min="10259" max="10259" width="12.7109375" style="46" bestFit="1" customWidth="1"/>
    <col min="10260" max="10502" width="9.28515625" style="46"/>
    <col min="10503" max="10503" width="3.28515625" style="46" customWidth="1"/>
    <col min="10504" max="10504" width="19.7109375" style="46" customWidth="1"/>
    <col min="10505" max="10505" width="14.7109375" style="46" customWidth="1"/>
    <col min="10506" max="10506" width="17.28515625" style="46" customWidth="1"/>
    <col min="10507" max="10507" width="16.42578125" style="46" customWidth="1"/>
    <col min="10508" max="10508" width="14.28515625" style="46" customWidth="1"/>
    <col min="10509" max="10509" width="2.28515625" style="46" customWidth="1"/>
    <col min="10510" max="10510" width="9.42578125" style="46" customWidth="1"/>
    <col min="10511" max="10511" width="8.7109375" style="46" customWidth="1"/>
    <col min="10512" max="10512" width="20.28515625" style="46" bestFit="1" customWidth="1"/>
    <col min="10513" max="10513" width="12.7109375" style="46" bestFit="1" customWidth="1"/>
    <col min="10514" max="10514" width="9.28515625" style="46"/>
    <col min="10515" max="10515" width="12.7109375" style="46" bestFit="1" customWidth="1"/>
    <col min="10516" max="10758" width="9.28515625" style="46"/>
    <col min="10759" max="10759" width="3.28515625" style="46" customWidth="1"/>
    <col min="10760" max="10760" width="19.7109375" style="46" customWidth="1"/>
    <col min="10761" max="10761" width="14.7109375" style="46" customWidth="1"/>
    <col min="10762" max="10762" width="17.28515625" style="46" customWidth="1"/>
    <col min="10763" max="10763" width="16.42578125" style="46" customWidth="1"/>
    <col min="10764" max="10764" width="14.28515625" style="46" customWidth="1"/>
    <col min="10765" max="10765" width="2.28515625" style="46" customWidth="1"/>
    <col min="10766" max="10766" width="9.42578125" style="46" customWidth="1"/>
    <col min="10767" max="10767" width="8.7109375" style="46" customWidth="1"/>
    <col min="10768" max="10768" width="20.28515625" style="46" bestFit="1" customWidth="1"/>
    <col min="10769" max="10769" width="12.7109375" style="46" bestFit="1" customWidth="1"/>
    <col min="10770" max="10770" width="9.28515625" style="46"/>
    <col min="10771" max="10771" width="12.7109375" style="46" bestFit="1" customWidth="1"/>
    <col min="10772" max="11014" width="9.28515625" style="46"/>
    <col min="11015" max="11015" width="3.28515625" style="46" customWidth="1"/>
    <col min="11016" max="11016" width="19.7109375" style="46" customWidth="1"/>
    <col min="11017" max="11017" width="14.7109375" style="46" customWidth="1"/>
    <col min="11018" max="11018" width="17.28515625" style="46" customWidth="1"/>
    <col min="11019" max="11019" width="16.42578125" style="46" customWidth="1"/>
    <col min="11020" max="11020" width="14.28515625" style="46" customWidth="1"/>
    <col min="11021" max="11021" width="2.28515625" style="46" customWidth="1"/>
    <col min="11022" max="11022" width="9.42578125" style="46" customWidth="1"/>
    <col min="11023" max="11023" width="8.7109375" style="46" customWidth="1"/>
    <col min="11024" max="11024" width="20.28515625" style="46" bestFit="1" customWidth="1"/>
    <col min="11025" max="11025" width="12.7109375" style="46" bestFit="1" customWidth="1"/>
    <col min="11026" max="11026" width="9.28515625" style="46"/>
    <col min="11027" max="11027" width="12.7109375" style="46" bestFit="1" customWidth="1"/>
    <col min="11028" max="11270" width="9.28515625" style="46"/>
    <col min="11271" max="11271" width="3.28515625" style="46" customWidth="1"/>
    <col min="11272" max="11272" width="19.7109375" style="46" customWidth="1"/>
    <col min="11273" max="11273" width="14.7109375" style="46" customWidth="1"/>
    <col min="11274" max="11274" width="17.28515625" style="46" customWidth="1"/>
    <col min="11275" max="11275" width="16.42578125" style="46" customWidth="1"/>
    <col min="11276" max="11276" width="14.28515625" style="46" customWidth="1"/>
    <col min="11277" max="11277" width="2.28515625" style="46" customWidth="1"/>
    <col min="11278" max="11278" width="9.42578125" style="46" customWidth="1"/>
    <col min="11279" max="11279" width="8.7109375" style="46" customWidth="1"/>
    <col min="11280" max="11280" width="20.28515625" style="46" bestFit="1" customWidth="1"/>
    <col min="11281" max="11281" width="12.7109375" style="46" bestFit="1" customWidth="1"/>
    <col min="11282" max="11282" width="9.28515625" style="46"/>
    <col min="11283" max="11283" width="12.7109375" style="46" bestFit="1" customWidth="1"/>
    <col min="11284" max="11526" width="9.28515625" style="46"/>
    <col min="11527" max="11527" width="3.28515625" style="46" customWidth="1"/>
    <col min="11528" max="11528" width="19.7109375" style="46" customWidth="1"/>
    <col min="11529" max="11529" width="14.7109375" style="46" customWidth="1"/>
    <col min="11530" max="11530" width="17.28515625" style="46" customWidth="1"/>
    <col min="11531" max="11531" width="16.42578125" style="46" customWidth="1"/>
    <col min="11532" max="11532" width="14.28515625" style="46" customWidth="1"/>
    <col min="11533" max="11533" width="2.28515625" style="46" customWidth="1"/>
    <col min="11534" max="11534" width="9.42578125" style="46" customWidth="1"/>
    <col min="11535" max="11535" width="8.7109375" style="46" customWidth="1"/>
    <col min="11536" max="11536" width="20.28515625" style="46" bestFit="1" customWidth="1"/>
    <col min="11537" max="11537" width="12.7109375" style="46" bestFit="1" customWidth="1"/>
    <col min="11538" max="11538" width="9.28515625" style="46"/>
    <col min="11539" max="11539" width="12.7109375" style="46" bestFit="1" customWidth="1"/>
    <col min="11540" max="11782" width="9.28515625" style="46"/>
    <col min="11783" max="11783" width="3.28515625" style="46" customWidth="1"/>
    <col min="11784" max="11784" width="19.7109375" style="46" customWidth="1"/>
    <col min="11785" max="11785" width="14.7109375" style="46" customWidth="1"/>
    <col min="11786" max="11786" width="17.28515625" style="46" customWidth="1"/>
    <col min="11787" max="11787" width="16.42578125" style="46" customWidth="1"/>
    <col min="11788" max="11788" width="14.28515625" style="46" customWidth="1"/>
    <col min="11789" max="11789" width="2.28515625" style="46" customWidth="1"/>
    <col min="11790" max="11790" width="9.42578125" style="46" customWidth="1"/>
    <col min="11791" max="11791" width="8.7109375" style="46" customWidth="1"/>
    <col min="11792" max="11792" width="20.28515625" style="46" bestFit="1" customWidth="1"/>
    <col min="11793" max="11793" width="12.7109375" style="46" bestFit="1" customWidth="1"/>
    <col min="11794" max="11794" width="9.28515625" style="46"/>
    <col min="11795" max="11795" width="12.7109375" style="46" bestFit="1" customWidth="1"/>
    <col min="11796" max="12038" width="9.28515625" style="46"/>
    <col min="12039" max="12039" width="3.28515625" style="46" customWidth="1"/>
    <col min="12040" max="12040" width="19.7109375" style="46" customWidth="1"/>
    <col min="12041" max="12041" width="14.7109375" style="46" customWidth="1"/>
    <col min="12042" max="12042" width="17.28515625" style="46" customWidth="1"/>
    <col min="12043" max="12043" width="16.42578125" style="46" customWidth="1"/>
    <col min="12044" max="12044" width="14.28515625" style="46" customWidth="1"/>
    <col min="12045" max="12045" width="2.28515625" style="46" customWidth="1"/>
    <col min="12046" max="12046" width="9.42578125" style="46" customWidth="1"/>
    <col min="12047" max="12047" width="8.7109375" style="46" customWidth="1"/>
    <col min="12048" max="12048" width="20.28515625" style="46" bestFit="1" customWidth="1"/>
    <col min="12049" max="12049" width="12.7109375" style="46" bestFit="1" customWidth="1"/>
    <col min="12050" max="12050" width="9.28515625" style="46"/>
    <col min="12051" max="12051" width="12.7109375" style="46" bestFit="1" customWidth="1"/>
    <col min="12052" max="12294" width="9.28515625" style="46"/>
    <col min="12295" max="12295" width="3.28515625" style="46" customWidth="1"/>
    <col min="12296" max="12296" width="19.7109375" style="46" customWidth="1"/>
    <col min="12297" max="12297" width="14.7109375" style="46" customWidth="1"/>
    <col min="12298" max="12298" width="17.28515625" style="46" customWidth="1"/>
    <col min="12299" max="12299" width="16.42578125" style="46" customWidth="1"/>
    <col min="12300" max="12300" width="14.28515625" style="46" customWidth="1"/>
    <col min="12301" max="12301" width="2.28515625" style="46" customWidth="1"/>
    <col min="12302" max="12302" width="9.42578125" style="46" customWidth="1"/>
    <col min="12303" max="12303" width="8.7109375" style="46" customWidth="1"/>
    <col min="12304" max="12304" width="20.28515625" style="46" bestFit="1" customWidth="1"/>
    <col min="12305" max="12305" width="12.7109375" style="46" bestFit="1" customWidth="1"/>
    <col min="12306" max="12306" width="9.28515625" style="46"/>
    <col min="12307" max="12307" width="12.7109375" style="46" bestFit="1" customWidth="1"/>
    <col min="12308" max="12550" width="9.28515625" style="46"/>
    <col min="12551" max="12551" width="3.28515625" style="46" customWidth="1"/>
    <col min="12552" max="12552" width="19.7109375" style="46" customWidth="1"/>
    <col min="12553" max="12553" width="14.7109375" style="46" customWidth="1"/>
    <col min="12554" max="12554" width="17.28515625" style="46" customWidth="1"/>
    <col min="12555" max="12555" width="16.42578125" style="46" customWidth="1"/>
    <col min="12556" max="12556" width="14.28515625" style="46" customWidth="1"/>
    <col min="12557" max="12557" width="2.28515625" style="46" customWidth="1"/>
    <col min="12558" max="12558" width="9.42578125" style="46" customWidth="1"/>
    <col min="12559" max="12559" width="8.7109375" style="46" customWidth="1"/>
    <col min="12560" max="12560" width="20.28515625" style="46" bestFit="1" customWidth="1"/>
    <col min="12561" max="12561" width="12.7109375" style="46" bestFit="1" customWidth="1"/>
    <col min="12562" max="12562" width="9.28515625" style="46"/>
    <col min="12563" max="12563" width="12.7109375" style="46" bestFit="1" customWidth="1"/>
    <col min="12564" max="12806" width="9.28515625" style="46"/>
    <col min="12807" max="12807" width="3.28515625" style="46" customWidth="1"/>
    <col min="12808" max="12808" width="19.7109375" style="46" customWidth="1"/>
    <col min="12809" max="12809" width="14.7109375" style="46" customWidth="1"/>
    <col min="12810" max="12810" width="17.28515625" style="46" customWidth="1"/>
    <col min="12811" max="12811" width="16.42578125" style="46" customWidth="1"/>
    <col min="12812" max="12812" width="14.28515625" style="46" customWidth="1"/>
    <col min="12813" max="12813" width="2.28515625" style="46" customWidth="1"/>
    <col min="12814" max="12814" width="9.42578125" style="46" customWidth="1"/>
    <col min="12815" max="12815" width="8.7109375" style="46" customWidth="1"/>
    <col min="12816" max="12816" width="20.28515625" style="46" bestFit="1" customWidth="1"/>
    <col min="12817" max="12817" width="12.7109375" style="46" bestFit="1" customWidth="1"/>
    <col min="12818" max="12818" width="9.28515625" style="46"/>
    <col min="12819" max="12819" width="12.7109375" style="46" bestFit="1" customWidth="1"/>
    <col min="12820" max="13062" width="9.28515625" style="46"/>
    <col min="13063" max="13063" width="3.28515625" style="46" customWidth="1"/>
    <col min="13064" max="13064" width="19.7109375" style="46" customWidth="1"/>
    <col min="13065" max="13065" width="14.7109375" style="46" customWidth="1"/>
    <col min="13066" max="13066" width="17.28515625" style="46" customWidth="1"/>
    <col min="13067" max="13067" width="16.42578125" style="46" customWidth="1"/>
    <col min="13068" max="13068" width="14.28515625" style="46" customWidth="1"/>
    <col min="13069" max="13069" width="2.28515625" style="46" customWidth="1"/>
    <col min="13070" max="13070" width="9.42578125" style="46" customWidth="1"/>
    <col min="13071" max="13071" width="8.7109375" style="46" customWidth="1"/>
    <col min="13072" max="13072" width="20.28515625" style="46" bestFit="1" customWidth="1"/>
    <col min="13073" max="13073" width="12.7109375" style="46" bestFit="1" customWidth="1"/>
    <col min="13074" max="13074" width="9.28515625" style="46"/>
    <col min="13075" max="13075" width="12.7109375" style="46" bestFit="1" customWidth="1"/>
    <col min="13076" max="13318" width="9.28515625" style="46"/>
    <col min="13319" max="13319" width="3.28515625" style="46" customWidth="1"/>
    <col min="13320" max="13320" width="19.7109375" style="46" customWidth="1"/>
    <col min="13321" max="13321" width="14.7109375" style="46" customWidth="1"/>
    <col min="13322" max="13322" width="17.28515625" style="46" customWidth="1"/>
    <col min="13323" max="13323" width="16.42578125" style="46" customWidth="1"/>
    <col min="13324" max="13324" width="14.28515625" style="46" customWidth="1"/>
    <col min="13325" max="13325" width="2.28515625" style="46" customWidth="1"/>
    <col min="13326" max="13326" width="9.42578125" style="46" customWidth="1"/>
    <col min="13327" max="13327" width="8.7109375" style="46" customWidth="1"/>
    <col min="13328" max="13328" width="20.28515625" style="46" bestFit="1" customWidth="1"/>
    <col min="13329" max="13329" width="12.7109375" style="46" bestFit="1" customWidth="1"/>
    <col min="13330" max="13330" width="9.28515625" style="46"/>
    <col min="13331" max="13331" width="12.7109375" style="46" bestFit="1" customWidth="1"/>
    <col min="13332" max="13574" width="9.28515625" style="46"/>
    <col min="13575" max="13575" width="3.28515625" style="46" customWidth="1"/>
    <col min="13576" max="13576" width="19.7109375" style="46" customWidth="1"/>
    <col min="13577" max="13577" width="14.7109375" style="46" customWidth="1"/>
    <col min="13578" max="13578" width="17.28515625" style="46" customWidth="1"/>
    <col min="13579" max="13579" width="16.42578125" style="46" customWidth="1"/>
    <col min="13580" max="13580" width="14.28515625" style="46" customWidth="1"/>
    <col min="13581" max="13581" width="2.28515625" style="46" customWidth="1"/>
    <col min="13582" max="13582" width="9.42578125" style="46" customWidth="1"/>
    <col min="13583" max="13583" width="8.7109375" style="46" customWidth="1"/>
    <col min="13584" max="13584" width="20.28515625" style="46" bestFit="1" customWidth="1"/>
    <col min="13585" max="13585" width="12.7109375" style="46" bestFit="1" customWidth="1"/>
    <col min="13586" max="13586" width="9.28515625" style="46"/>
    <col min="13587" max="13587" width="12.7109375" style="46" bestFit="1" customWidth="1"/>
    <col min="13588" max="13830" width="9.28515625" style="46"/>
    <col min="13831" max="13831" width="3.28515625" style="46" customWidth="1"/>
    <col min="13832" max="13832" width="19.7109375" style="46" customWidth="1"/>
    <col min="13833" max="13833" width="14.7109375" style="46" customWidth="1"/>
    <col min="13834" max="13834" width="17.28515625" style="46" customWidth="1"/>
    <col min="13835" max="13835" width="16.42578125" style="46" customWidth="1"/>
    <col min="13836" max="13836" width="14.28515625" style="46" customWidth="1"/>
    <col min="13837" max="13837" width="2.28515625" style="46" customWidth="1"/>
    <col min="13838" max="13838" width="9.42578125" style="46" customWidth="1"/>
    <col min="13839" max="13839" width="8.7109375" style="46" customWidth="1"/>
    <col min="13840" max="13840" width="20.28515625" style="46" bestFit="1" customWidth="1"/>
    <col min="13841" max="13841" width="12.7109375" style="46" bestFit="1" customWidth="1"/>
    <col min="13842" max="13842" width="9.28515625" style="46"/>
    <col min="13843" max="13843" width="12.7109375" style="46" bestFit="1" customWidth="1"/>
    <col min="13844" max="14086" width="9.28515625" style="46"/>
    <col min="14087" max="14087" width="3.28515625" style="46" customWidth="1"/>
    <col min="14088" max="14088" width="19.7109375" style="46" customWidth="1"/>
    <col min="14089" max="14089" width="14.7109375" style="46" customWidth="1"/>
    <col min="14090" max="14090" width="17.28515625" style="46" customWidth="1"/>
    <col min="14091" max="14091" width="16.42578125" style="46" customWidth="1"/>
    <col min="14092" max="14092" width="14.28515625" style="46" customWidth="1"/>
    <col min="14093" max="14093" width="2.28515625" style="46" customWidth="1"/>
    <col min="14094" max="14094" width="9.42578125" style="46" customWidth="1"/>
    <col min="14095" max="14095" width="8.7109375" style="46" customWidth="1"/>
    <col min="14096" max="14096" width="20.28515625" style="46" bestFit="1" customWidth="1"/>
    <col min="14097" max="14097" width="12.7109375" style="46" bestFit="1" customWidth="1"/>
    <col min="14098" max="14098" width="9.28515625" style="46"/>
    <col min="14099" max="14099" width="12.7109375" style="46" bestFit="1" customWidth="1"/>
    <col min="14100" max="14342" width="9.28515625" style="46"/>
    <col min="14343" max="14343" width="3.28515625" style="46" customWidth="1"/>
    <col min="14344" max="14344" width="19.7109375" style="46" customWidth="1"/>
    <col min="14345" max="14345" width="14.7109375" style="46" customWidth="1"/>
    <col min="14346" max="14346" width="17.28515625" style="46" customWidth="1"/>
    <col min="14347" max="14347" width="16.42578125" style="46" customWidth="1"/>
    <col min="14348" max="14348" width="14.28515625" style="46" customWidth="1"/>
    <col min="14349" max="14349" width="2.28515625" style="46" customWidth="1"/>
    <col min="14350" max="14350" width="9.42578125" style="46" customWidth="1"/>
    <col min="14351" max="14351" width="8.7109375" style="46" customWidth="1"/>
    <col min="14352" max="14352" width="20.28515625" style="46" bestFit="1" customWidth="1"/>
    <col min="14353" max="14353" width="12.7109375" style="46" bestFit="1" customWidth="1"/>
    <col min="14354" max="14354" width="9.28515625" style="46"/>
    <col min="14355" max="14355" width="12.7109375" style="46" bestFit="1" customWidth="1"/>
    <col min="14356" max="14598" width="9.28515625" style="46"/>
    <col min="14599" max="14599" width="3.28515625" style="46" customWidth="1"/>
    <col min="14600" max="14600" width="19.7109375" style="46" customWidth="1"/>
    <col min="14601" max="14601" width="14.7109375" style="46" customWidth="1"/>
    <col min="14602" max="14602" width="17.28515625" style="46" customWidth="1"/>
    <col min="14603" max="14603" width="16.42578125" style="46" customWidth="1"/>
    <col min="14604" max="14604" width="14.28515625" style="46" customWidth="1"/>
    <col min="14605" max="14605" width="2.28515625" style="46" customWidth="1"/>
    <col min="14606" max="14606" width="9.42578125" style="46" customWidth="1"/>
    <col min="14607" max="14607" width="8.7109375" style="46" customWidth="1"/>
    <col min="14608" max="14608" width="20.28515625" style="46" bestFit="1" customWidth="1"/>
    <col min="14609" max="14609" width="12.7109375" style="46" bestFit="1" customWidth="1"/>
    <col min="14610" max="14610" width="9.28515625" style="46"/>
    <col min="14611" max="14611" width="12.7109375" style="46" bestFit="1" customWidth="1"/>
    <col min="14612" max="14854" width="9.28515625" style="46"/>
    <col min="14855" max="14855" width="3.28515625" style="46" customWidth="1"/>
    <col min="14856" max="14856" width="19.7109375" style="46" customWidth="1"/>
    <col min="14857" max="14857" width="14.7109375" style="46" customWidth="1"/>
    <col min="14858" max="14858" width="17.28515625" style="46" customWidth="1"/>
    <col min="14859" max="14859" width="16.42578125" style="46" customWidth="1"/>
    <col min="14860" max="14860" width="14.28515625" style="46" customWidth="1"/>
    <col min="14861" max="14861" width="2.28515625" style="46" customWidth="1"/>
    <col min="14862" max="14862" width="9.42578125" style="46" customWidth="1"/>
    <col min="14863" max="14863" width="8.7109375" style="46" customWidth="1"/>
    <col min="14864" max="14864" width="20.28515625" style="46" bestFit="1" customWidth="1"/>
    <col min="14865" max="14865" width="12.7109375" style="46" bestFit="1" customWidth="1"/>
    <col min="14866" max="14866" width="9.28515625" style="46"/>
    <col min="14867" max="14867" width="12.7109375" style="46" bestFit="1" customWidth="1"/>
    <col min="14868" max="15110" width="9.28515625" style="46"/>
    <col min="15111" max="15111" width="3.28515625" style="46" customWidth="1"/>
    <col min="15112" max="15112" width="19.7109375" style="46" customWidth="1"/>
    <col min="15113" max="15113" width="14.7109375" style="46" customWidth="1"/>
    <col min="15114" max="15114" width="17.28515625" style="46" customWidth="1"/>
    <col min="15115" max="15115" width="16.42578125" style="46" customWidth="1"/>
    <col min="15116" max="15116" width="14.28515625" style="46" customWidth="1"/>
    <col min="15117" max="15117" width="2.28515625" style="46" customWidth="1"/>
    <col min="15118" max="15118" width="9.42578125" style="46" customWidth="1"/>
    <col min="15119" max="15119" width="8.7109375" style="46" customWidth="1"/>
    <col min="15120" max="15120" width="20.28515625" style="46" bestFit="1" customWidth="1"/>
    <col min="15121" max="15121" width="12.7109375" style="46" bestFit="1" customWidth="1"/>
    <col min="15122" max="15122" width="9.28515625" style="46"/>
    <col min="15123" max="15123" width="12.7109375" style="46" bestFit="1" customWidth="1"/>
    <col min="15124" max="15366" width="9.28515625" style="46"/>
    <col min="15367" max="15367" width="3.28515625" style="46" customWidth="1"/>
    <col min="15368" max="15368" width="19.7109375" style="46" customWidth="1"/>
    <col min="15369" max="15369" width="14.7109375" style="46" customWidth="1"/>
    <col min="15370" max="15370" width="17.28515625" style="46" customWidth="1"/>
    <col min="15371" max="15371" width="16.42578125" style="46" customWidth="1"/>
    <col min="15372" max="15372" width="14.28515625" style="46" customWidth="1"/>
    <col min="15373" max="15373" width="2.28515625" style="46" customWidth="1"/>
    <col min="15374" max="15374" width="9.42578125" style="46" customWidth="1"/>
    <col min="15375" max="15375" width="8.7109375" style="46" customWidth="1"/>
    <col min="15376" max="15376" width="20.28515625" style="46" bestFit="1" customWidth="1"/>
    <col min="15377" max="15377" width="12.7109375" style="46" bestFit="1" customWidth="1"/>
    <col min="15378" max="15378" width="9.28515625" style="46"/>
    <col min="15379" max="15379" width="12.7109375" style="46" bestFit="1" customWidth="1"/>
    <col min="15380" max="15622" width="9.28515625" style="46"/>
    <col min="15623" max="15623" width="3.28515625" style="46" customWidth="1"/>
    <col min="15624" max="15624" width="19.7109375" style="46" customWidth="1"/>
    <col min="15625" max="15625" width="14.7109375" style="46" customWidth="1"/>
    <col min="15626" max="15626" width="17.28515625" style="46" customWidth="1"/>
    <col min="15627" max="15627" width="16.42578125" style="46" customWidth="1"/>
    <col min="15628" max="15628" width="14.28515625" style="46" customWidth="1"/>
    <col min="15629" max="15629" width="2.28515625" style="46" customWidth="1"/>
    <col min="15630" max="15630" width="9.42578125" style="46" customWidth="1"/>
    <col min="15631" max="15631" width="8.7109375" style="46" customWidth="1"/>
    <col min="15632" max="15632" width="20.28515625" style="46" bestFit="1" customWidth="1"/>
    <col min="15633" max="15633" width="12.7109375" style="46" bestFit="1" customWidth="1"/>
    <col min="15634" max="15634" width="9.28515625" style="46"/>
    <col min="15635" max="15635" width="12.7109375" style="46" bestFit="1" customWidth="1"/>
    <col min="15636" max="15878" width="9.28515625" style="46"/>
    <col min="15879" max="15879" width="3.28515625" style="46" customWidth="1"/>
    <col min="15880" max="15880" width="19.7109375" style="46" customWidth="1"/>
    <col min="15881" max="15881" width="14.7109375" style="46" customWidth="1"/>
    <col min="15882" max="15882" width="17.28515625" style="46" customWidth="1"/>
    <col min="15883" max="15883" width="16.42578125" style="46" customWidth="1"/>
    <col min="15884" max="15884" width="14.28515625" style="46" customWidth="1"/>
    <col min="15885" max="15885" width="2.28515625" style="46" customWidth="1"/>
    <col min="15886" max="15886" width="9.42578125" style="46" customWidth="1"/>
    <col min="15887" max="15887" width="8.7109375" style="46" customWidth="1"/>
    <col min="15888" max="15888" width="20.28515625" style="46" bestFit="1" customWidth="1"/>
    <col min="15889" max="15889" width="12.7109375" style="46" bestFit="1" customWidth="1"/>
    <col min="15890" max="15890" width="9.28515625" style="46"/>
    <col min="15891" max="15891" width="12.7109375" style="46" bestFit="1" customWidth="1"/>
    <col min="15892" max="16134" width="9.28515625" style="46"/>
    <col min="16135" max="16135" width="3.28515625" style="46" customWidth="1"/>
    <col min="16136" max="16136" width="19.7109375" style="46" customWidth="1"/>
    <col min="16137" max="16137" width="14.7109375" style="46" customWidth="1"/>
    <col min="16138" max="16138" width="17.28515625" style="46" customWidth="1"/>
    <col min="16139" max="16139" width="16.42578125" style="46" customWidth="1"/>
    <col min="16140" max="16140" width="14.28515625" style="46" customWidth="1"/>
    <col min="16141" max="16141" width="2.28515625" style="46" customWidth="1"/>
    <col min="16142" max="16142" width="9.42578125" style="46" customWidth="1"/>
    <col min="16143" max="16143" width="8.7109375" style="46" customWidth="1"/>
    <col min="16144" max="16144" width="20.28515625" style="46" bestFit="1" customWidth="1"/>
    <col min="16145" max="16145" width="12.7109375" style="46" bestFit="1" customWidth="1"/>
    <col min="16146" max="16146" width="9.28515625" style="46"/>
    <col min="16147" max="16147" width="12.7109375" style="46" bestFit="1" customWidth="1"/>
    <col min="16148" max="16384" width="9.28515625" style="46"/>
  </cols>
  <sheetData>
    <row r="1" spans="1:11" s="1" customFormat="1" ht="65.45" customHeight="1"/>
    <row r="2" spans="1:11" s="1" customFormat="1" ht="15" customHeight="1">
      <c r="A2" s="2"/>
      <c r="B2" s="3"/>
      <c r="C2" s="3"/>
      <c r="D2" s="3"/>
      <c r="E2" s="3"/>
      <c r="F2" s="3"/>
      <c r="G2" s="3"/>
      <c r="H2" s="3"/>
      <c r="I2" s="3"/>
    </row>
    <row r="3" spans="1:11" s="1" customFormat="1" ht="81" customHeight="1">
      <c r="A3" s="2"/>
      <c r="B3" s="4"/>
      <c r="C3" s="5"/>
      <c r="D3" s="311" t="s">
        <v>0</v>
      </c>
      <c r="E3" s="311"/>
      <c r="F3" s="311" t="s">
        <v>1</v>
      </c>
      <c r="G3" s="311"/>
      <c r="H3" s="311"/>
      <c r="I3" s="311"/>
    </row>
    <row r="4" spans="1:11" s="1" customFormat="1" ht="75.599999999999994" customHeight="1">
      <c r="A4" s="2"/>
      <c r="B4" s="321" t="s">
        <v>65</v>
      </c>
      <c r="C4" s="321"/>
      <c r="D4" s="321"/>
      <c r="E4" s="321"/>
      <c r="F4" s="321"/>
      <c r="G4" s="321"/>
      <c r="H4" s="321"/>
    </row>
    <row r="5" spans="1:11" s="1" customFormat="1" ht="15" customHeight="1">
      <c r="A5" s="6"/>
      <c r="B5" s="143" t="s">
        <v>2</v>
      </c>
      <c r="C5" s="148">
        <v>1.1000000000000001</v>
      </c>
      <c r="D5" s="144"/>
      <c r="E5" s="145" t="s">
        <v>3</v>
      </c>
      <c r="F5" s="146">
        <v>44440</v>
      </c>
      <c r="G5" s="120"/>
      <c r="H5" s="144"/>
      <c r="I5" s="147"/>
      <c r="J5" s="7"/>
      <c r="K5" s="7"/>
    </row>
    <row r="6" spans="1:11" s="2" customFormat="1"/>
    <row r="7" spans="1:11" s="2" customFormat="1" ht="236.45" customHeight="1">
      <c r="B7" s="316" t="s">
        <v>266</v>
      </c>
      <c r="C7" s="317"/>
      <c r="D7" s="317"/>
      <c r="E7" s="317"/>
      <c r="F7" s="317"/>
      <c r="G7" s="317"/>
      <c r="H7" s="317"/>
      <c r="I7" s="318"/>
      <c r="K7" s="80"/>
    </row>
    <row r="8" spans="1:11" s="8" customFormat="1" ht="3" customHeight="1">
      <c r="B8" s="9"/>
      <c r="C8" s="10"/>
      <c r="D8" s="11"/>
      <c r="E8" s="12"/>
      <c r="F8" s="10"/>
      <c r="G8" s="10"/>
    </row>
    <row r="9" spans="1:11" s="8" customFormat="1" ht="18" customHeight="1">
      <c r="B9" s="13"/>
      <c r="C9" s="13"/>
      <c r="D9" s="14"/>
      <c r="E9" s="77"/>
      <c r="F9" s="13"/>
      <c r="G9" s="13"/>
      <c r="H9" s="2"/>
      <c r="I9" s="2"/>
    </row>
    <row r="10" spans="1:11" s="15" customFormat="1" ht="17.25" customHeight="1">
      <c r="B10" s="118" t="s">
        <v>70</v>
      </c>
      <c r="C10" s="119"/>
      <c r="D10" s="119"/>
      <c r="E10" s="119"/>
      <c r="F10" s="119"/>
      <c r="G10" s="119"/>
      <c r="H10" s="120"/>
      <c r="I10" s="120"/>
      <c r="J10" s="16"/>
    </row>
    <row r="11" spans="1:11" s="15" customFormat="1" ht="10.15" customHeight="1">
      <c r="B11" s="17"/>
      <c r="C11" s="17"/>
      <c r="D11" s="17"/>
      <c r="E11" s="17"/>
      <c r="F11" s="17"/>
      <c r="G11" s="17"/>
      <c r="H11" s="18"/>
      <c r="I11" s="18"/>
      <c r="J11" s="19"/>
    </row>
    <row r="12" spans="1:11" s="16" customFormat="1" ht="20.100000000000001" customHeight="1">
      <c r="B12" s="106" t="s">
        <v>4</v>
      </c>
      <c r="C12" s="107"/>
      <c r="D12" s="107"/>
      <c r="E12" s="107"/>
      <c r="F12" s="108"/>
      <c r="G12" s="20"/>
      <c r="H12" s="322"/>
      <c r="I12" s="323"/>
      <c r="J12" s="21" t="str">
        <f>IF(AND(H12="",H16=""),"",IF(ISNA(#REF!),"ERROR: Please enter a valid postcode",""))</f>
        <v/>
      </c>
    </row>
    <row r="13" spans="1:11" s="16" customFormat="1" ht="20.100000000000001" customHeight="1">
      <c r="B13" s="109" t="s">
        <v>154</v>
      </c>
      <c r="C13" s="152"/>
      <c r="D13" s="152"/>
      <c r="E13" s="152"/>
      <c r="F13" s="153"/>
      <c r="G13" s="20"/>
      <c r="H13" s="326"/>
      <c r="I13" s="323"/>
      <c r="J13" s="21"/>
    </row>
    <row r="14" spans="1:11" s="16" customFormat="1" ht="20.100000000000001" customHeight="1">
      <c r="B14" s="177" t="s">
        <v>155</v>
      </c>
      <c r="C14" s="178"/>
      <c r="D14" s="178"/>
      <c r="E14" s="178"/>
      <c r="F14" s="110"/>
      <c r="G14" s="20"/>
      <c r="H14" s="327"/>
      <c r="I14" s="328"/>
    </row>
    <row r="15" spans="1:11" s="16" customFormat="1" ht="12.75" customHeight="1">
      <c r="B15" s="24"/>
      <c r="C15" s="22"/>
      <c r="D15" s="22"/>
      <c r="E15" s="22"/>
      <c r="F15" s="22"/>
      <c r="G15" s="23"/>
      <c r="H15" s="25"/>
      <c r="I15" s="26"/>
      <c r="J15" s="168"/>
    </row>
    <row r="16" spans="1:11" s="16" customFormat="1" ht="20.100000000000001" customHeight="1">
      <c r="B16" s="106" t="s">
        <v>5</v>
      </c>
      <c r="C16" s="111"/>
      <c r="D16" s="111"/>
      <c r="E16" s="111"/>
      <c r="F16" s="112" t="s">
        <v>6</v>
      </c>
      <c r="G16" s="27"/>
      <c r="H16" s="312"/>
      <c r="I16" s="313"/>
      <c r="J16" s="169"/>
    </row>
    <row r="17" spans="2:22" s="16" customFormat="1" ht="20.100000000000001" customHeight="1">
      <c r="B17" s="113"/>
      <c r="C17" s="114"/>
      <c r="D17" s="114"/>
      <c r="E17" s="114"/>
      <c r="F17" s="115" t="s">
        <v>7</v>
      </c>
      <c r="G17" s="86"/>
      <c r="H17" s="312"/>
      <c r="I17" s="313"/>
      <c r="J17" s="169"/>
    </row>
    <row r="18" spans="2:22" s="16" customFormat="1" ht="20.100000000000001" customHeight="1">
      <c r="B18" s="116"/>
      <c r="C18" s="117"/>
      <c r="D18" s="117"/>
      <c r="E18" s="129"/>
      <c r="F18" s="115" t="s">
        <v>8</v>
      </c>
      <c r="G18" s="86"/>
      <c r="H18" s="314"/>
      <c r="I18" s="315"/>
      <c r="J18" s="168"/>
    </row>
    <row r="19" spans="2:22" s="16" customFormat="1" ht="20.100000000000001" customHeight="1">
      <c r="B19" s="28"/>
      <c r="C19" s="28"/>
      <c r="D19" s="28"/>
      <c r="E19" s="130"/>
      <c r="F19" s="131" t="s">
        <v>9</v>
      </c>
      <c r="G19" s="86"/>
      <c r="H19" s="310">
        <f>H16+H17/3.6+H18*38.6/3.6</f>
        <v>0</v>
      </c>
      <c r="I19" s="310"/>
      <c r="J19" s="168"/>
    </row>
    <row r="20" spans="2:22" s="16" customFormat="1" ht="20.100000000000001" customHeight="1">
      <c r="B20" s="28"/>
      <c r="C20" s="28"/>
      <c r="D20" s="28"/>
      <c r="E20" s="28"/>
      <c r="F20" s="28"/>
      <c r="G20" s="28"/>
      <c r="H20" s="28"/>
      <c r="I20" s="28"/>
      <c r="J20" s="168"/>
    </row>
    <row r="21" spans="2:22" s="16" customFormat="1" ht="20.100000000000001" customHeight="1">
      <c r="B21" s="28"/>
      <c r="C21" s="28"/>
      <c r="D21" s="28"/>
      <c r="E21" s="28"/>
      <c r="F21" s="28"/>
      <c r="G21" s="28"/>
      <c r="H21" s="28"/>
      <c r="I21" s="28"/>
      <c r="J21" s="168"/>
    </row>
    <row r="22" spans="2:22" s="16" customFormat="1" ht="20.100000000000001" customHeight="1">
      <c r="B22" s="28"/>
      <c r="C22" s="28"/>
      <c r="D22" s="28"/>
      <c r="E22" s="28"/>
      <c r="F22" s="28"/>
      <c r="G22" s="28"/>
      <c r="H22" s="28"/>
      <c r="I22" s="28"/>
      <c r="J22" s="168"/>
    </row>
    <row r="23" spans="2:22" s="16" customFormat="1" ht="20.100000000000001" customHeight="1">
      <c r="B23" s="150" t="s">
        <v>265</v>
      </c>
      <c r="C23" s="28"/>
      <c r="D23" s="28"/>
      <c r="E23" s="28"/>
      <c r="F23" s="28"/>
      <c r="G23" s="28"/>
      <c r="H23" s="28"/>
      <c r="I23" s="28"/>
      <c r="J23" s="168"/>
    </row>
    <row r="24" spans="2:22" s="16" customFormat="1" ht="20.100000000000001" customHeight="1">
      <c r="F24" s="28"/>
      <c r="G24" s="28"/>
      <c r="H24" s="28"/>
      <c r="I24" s="28"/>
    </row>
    <row r="25" spans="2:22" s="15" customFormat="1" ht="1.5" customHeight="1">
      <c r="B25" s="32"/>
      <c r="C25" s="33"/>
      <c r="D25" s="33"/>
      <c r="E25" s="33"/>
      <c r="F25" s="33"/>
      <c r="G25" s="33"/>
      <c r="H25" s="34"/>
      <c r="I25" s="35"/>
    </row>
    <row r="26" spans="2:22" s="15" customFormat="1" ht="17.25" customHeight="1">
      <c r="B26" s="121" t="s">
        <v>10</v>
      </c>
      <c r="C26" s="122"/>
      <c r="D26" s="122"/>
      <c r="E26" s="122"/>
      <c r="F26" s="122"/>
      <c r="G26" s="122"/>
      <c r="H26" s="4"/>
      <c r="I26" s="4"/>
    </row>
    <row r="27" spans="2:22" s="15" customFormat="1" ht="1.1499999999999999" customHeight="1">
      <c r="B27" s="36"/>
      <c r="C27" s="36"/>
      <c r="D27" s="36"/>
      <c r="E27" s="36"/>
      <c r="F27" s="36"/>
      <c r="G27" s="36"/>
      <c r="H27" s="37"/>
      <c r="I27" s="37"/>
      <c r="J27" s="19"/>
    </row>
    <row r="28" spans="2:22" s="15" customFormat="1" ht="13.5" thickBot="1">
      <c r="B28" s="2"/>
      <c r="C28" s="2"/>
      <c r="D28" s="2"/>
      <c r="G28" s="38"/>
      <c r="H28" s="2"/>
      <c r="I28" s="2"/>
      <c r="J28" s="39"/>
    </row>
    <row r="29" spans="2:22" s="8" customFormat="1" ht="16.5" hidden="1" customHeight="1">
      <c r="B29" s="2"/>
      <c r="C29" s="40" t="s">
        <v>11</v>
      </c>
      <c r="D29" s="2"/>
      <c r="E29" s="124"/>
      <c r="F29" s="88" t="e">
        <f>IF(#REF!&lt;&gt;"",TRUNC(#REF!),"")</f>
        <v>#REF!</v>
      </c>
      <c r="G29" s="41"/>
      <c r="H29" s="2"/>
      <c r="I29" s="2"/>
      <c r="J29" s="42"/>
    </row>
    <row r="30" spans="2:22" s="8" customFormat="1" ht="16.5" hidden="1" customHeight="1">
      <c r="B30" s="2"/>
      <c r="C30" s="40"/>
      <c r="D30" s="2"/>
      <c r="E30" s="124"/>
      <c r="F30" s="89"/>
      <c r="G30" s="41"/>
      <c r="H30" s="2"/>
      <c r="I30" s="2"/>
      <c r="J30" s="42"/>
    </row>
    <row r="31" spans="2:22" s="8" customFormat="1" ht="16.5" hidden="1" customHeight="1">
      <c r="B31" s="93"/>
      <c r="C31" s="87"/>
      <c r="D31" s="90"/>
      <c r="E31" s="142"/>
      <c r="F31" s="133"/>
      <c r="G31" s="99"/>
      <c r="H31" s="99"/>
      <c r="I31" s="101"/>
      <c r="J31" s="43"/>
    </row>
    <row r="32" spans="2:22" s="8" customFormat="1" ht="16.5" hidden="1" customHeight="1">
      <c r="B32" s="93"/>
      <c r="C32" s="87"/>
      <c r="D32" s="90"/>
      <c r="E32" s="142"/>
      <c r="F32" s="133"/>
      <c r="G32" s="99"/>
      <c r="H32" s="99"/>
      <c r="I32" s="102"/>
      <c r="J32" s="49"/>
      <c r="K32" s="50"/>
      <c r="L32" s="50"/>
      <c r="M32" s="50"/>
      <c r="N32" s="50"/>
      <c r="O32" s="50"/>
      <c r="P32" s="50"/>
      <c r="Q32" s="50"/>
      <c r="R32" s="50"/>
      <c r="S32" s="50"/>
      <c r="T32" s="50"/>
      <c r="U32" s="50"/>
      <c r="V32" s="50"/>
    </row>
    <row r="33" spans="2:19" s="8" customFormat="1" ht="16.5" customHeight="1">
      <c r="B33" s="282" t="s">
        <v>268</v>
      </c>
      <c r="C33" s="91"/>
      <c r="D33" s="91"/>
      <c r="E33" s="303"/>
      <c r="F33" s="304"/>
      <c r="G33" s="97"/>
      <c r="H33" s="97"/>
      <c r="I33" s="98"/>
      <c r="J33" s="42"/>
    </row>
    <row r="34" spans="2:19" s="8" customFormat="1" ht="16.5" customHeight="1">
      <c r="B34" s="283"/>
      <c r="C34" s="87"/>
      <c r="D34" s="87"/>
      <c r="E34" s="324" t="str">
        <f>IF(AND(H12="",H14="",H16=""),"",IFERROR(M106,"NA"))</f>
        <v/>
      </c>
      <c r="F34" s="325"/>
      <c r="G34" s="99"/>
      <c r="H34" s="280" t="s">
        <v>12</v>
      </c>
      <c r="I34" s="100"/>
      <c r="J34" s="43"/>
    </row>
    <row r="35" spans="2:19" s="8" customFormat="1" ht="16.5" customHeight="1">
      <c r="B35" s="283"/>
      <c r="C35" s="285" t="s">
        <v>13</v>
      </c>
      <c r="D35" s="286"/>
      <c r="E35" s="324"/>
      <c r="F35" s="325"/>
      <c r="G35" s="99"/>
      <c r="H35" s="280"/>
      <c r="I35" s="100"/>
      <c r="J35" s="43"/>
    </row>
    <row r="36" spans="2:19" s="8" customFormat="1" ht="16.5" customHeight="1">
      <c r="B36" s="283"/>
      <c r="C36" s="87"/>
      <c r="D36" s="92"/>
      <c r="E36" s="307" t="str">
        <f>IF(OR($E$34="NA",$E$34="",E34="ERROR: Please enter valid hours"), "ERROR: Please provide inputs","")</f>
        <v>ERROR: Please provide inputs</v>
      </c>
      <c r="F36" s="308"/>
      <c r="G36" s="99"/>
      <c r="H36" s="99"/>
      <c r="I36" s="101"/>
      <c r="J36" s="43"/>
      <c r="S36" s="50"/>
    </row>
    <row r="37" spans="2:19" s="8" customFormat="1" ht="16.5" customHeight="1" thickBot="1">
      <c r="B37" s="292"/>
      <c r="C37" s="96"/>
      <c r="D37" s="135"/>
      <c r="E37" s="287" t="e">
        <f>IF((M105&gt;6),6,(IFERROR(M105,0)))</f>
        <v>#N/A</v>
      </c>
      <c r="F37" s="288"/>
      <c r="G37" s="104"/>
      <c r="H37" s="149" t="e">
        <f>E37</f>
        <v>#N/A</v>
      </c>
      <c r="I37" s="105"/>
      <c r="J37" s="43"/>
    </row>
    <row r="38" spans="2:19" s="8" customFormat="1">
      <c r="J38" s="42"/>
    </row>
    <row r="39" spans="2:19" s="8" customFormat="1" ht="16.149999999999999" customHeight="1" thickBot="1">
      <c r="B39" s="2"/>
      <c r="C39" s="2"/>
      <c r="D39" s="2"/>
      <c r="E39" s="2"/>
      <c r="F39" s="2"/>
      <c r="G39" s="2"/>
      <c r="H39" s="2"/>
      <c r="I39" s="2"/>
      <c r="J39" s="43"/>
    </row>
    <row r="40" spans="2:19" s="8" customFormat="1" ht="16.5" customHeight="1" thickBot="1">
      <c r="B40" s="2"/>
      <c r="C40" s="2"/>
      <c r="D40" s="2"/>
      <c r="E40" s="123" t="s">
        <v>14</v>
      </c>
      <c r="F40" s="128" t="s">
        <v>15</v>
      </c>
      <c r="G40" s="2"/>
      <c r="H40" s="2"/>
      <c r="I40" s="2"/>
      <c r="J40" s="43"/>
    </row>
    <row r="41" spans="2:19" s="8" customFormat="1" ht="16.5" customHeight="1">
      <c r="B41" s="282" t="s">
        <v>16</v>
      </c>
      <c r="C41" s="91"/>
      <c r="D41" s="91"/>
      <c r="E41" s="125"/>
      <c r="F41" s="132"/>
      <c r="G41" s="97"/>
      <c r="H41" s="97"/>
      <c r="I41" s="98"/>
      <c r="J41" s="42"/>
    </row>
    <row r="42" spans="2:19" s="8" customFormat="1" ht="16.5" customHeight="1">
      <c r="B42" s="283"/>
      <c r="C42" s="87"/>
      <c r="D42" s="87"/>
      <c r="E42" s="284" t="str">
        <f>IF(AND(H12="",H14="",H16=""),"", IFERROR(S106,"NA"))</f>
        <v/>
      </c>
      <c r="F42" s="281" t="str">
        <f>IF(AND(H12="",H14="",H16=""),"", IFERROR(T106,"NA"))</f>
        <v/>
      </c>
      <c r="G42" s="99"/>
      <c r="H42" s="280" t="s">
        <v>12</v>
      </c>
      <c r="I42" s="100"/>
      <c r="J42" s="43"/>
    </row>
    <row r="43" spans="2:19" s="8" customFormat="1" ht="16.5" customHeight="1">
      <c r="B43" s="283"/>
      <c r="C43" s="285" t="s">
        <v>13</v>
      </c>
      <c r="D43" s="286"/>
      <c r="E43" s="284"/>
      <c r="F43" s="281"/>
      <c r="G43" s="99"/>
      <c r="H43" s="280"/>
      <c r="I43" s="100"/>
      <c r="J43" s="43"/>
    </row>
    <row r="44" spans="2:19" s="8" customFormat="1" ht="16.5" customHeight="1">
      <c r="B44" s="283"/>
      <c r="C44" s="87"/>
      <c r="D44" s="92"/>
      <c r="E44" s="165" t="str">
        <f>IF(OR($E$42="NA",$E$42="",E42="ERROR: Please enter valid hours"), "ERROR: Please provide inputs","")</f>
        <v>ERROR: Please provide inputs</v>
      </c>
      <c r="F44" s="166"/>
      <c r="G44" s="99"/>
      <c r="H44" s="99"/>
      <c r="I44" s="101"/>
      <c r="J44" s="43"/>
    </row>
    <row r="45" spans="2:19" s="8" customFormat="1" ht="16.5" customHeight="1">
      <c r="B45" s="283"/>
      <c r="C45" s="87"/>
      <c r="D45" s="134"/>
      <c r="E45" s="270" t="e">
        <f>IF((S105&gt;6),6,(IFERROR(S105,0)))</f>
        <v>#N/A</v>
      </c>
      <c r="F45" s="272" t="e">
        <f>IF((T105&gt;6),6,(IFERROR(T105,0)))</f>
        <v>#N/A</v>
      </c>
      <c r="G45" s="99"/>
      <c r="H45" s="87"/>
      <c r="I45" s="100"/>
      <c r="J45" s="43"/>
    </row>
    <row r="46" spans="2:19" s="8" customFormat="1" ht="16.5" hidden="1" customHeight="1">
      <c r="B46" s="94"/>
      <c r="C46" s="87"/>
      <c r="D46" s="95"/>
      <c r="E46" s="141"/>
      <c r="F46" s="133"/>
      <c r="G46" s="99"/>
      <c r="H46" s="103"/>
      <c r="I46" s="100"/>
      <c r="J46" s="43"/>
    </row>
    <row r="47" spans="2:19" s="8" customFormat="1" ht="16.149999999999999" hidden="1" customHeight="1">
      <c r="B47" s="93"/>
      <c r="C47" s="87"/>
      <c r="D47" s="90"/>
      <c r="E47" s="142"/>
      <c r="F47" s="133"/>
      <c r="G47" s="99"/>
      <c r="H47" s="99"/>
      <c r="I47" s="101"/>
      <c r="J47" s="43"/>
    </row>
    <row r="48" spans="2:19" s="8" customFormat="1" ht="16.5" customHeight="1">
      <c r="B48" s="283" t="s">
        <v>17</v>
      </c>
      <c r="C48" s="87"/>
      <c r="D48" s="87"/>
      <c r="E48" s="126"/>
      <c r="F48" s="133"/>
      <c r="G48" s="90"/>
      <c r="H48" s="90"/>
      <c r="I48" s="100"/>
      <c r="J48" s="42"/>
    </row>
    <row r="49" spans="1:34" s="8" customFormat="1" ht="16.5" customHeight="1">
      <c r="B49" s="283"/>
      <c r="C49" s="87"/>
      <c r="D49" s="87"/>
      <c r="E49" s="284" t="str">
        <f>IF(AND(H12="",H14="",H16=""),"", IFERROR(Y106,"NA"))</f>
        <v/>
      </c>
      <c r="F49" s="281" t="str">
        <f>IF(AND(H12="",H14="",H16=""),"", IFERROR(Z106,"NA"))</f>
        <v/>
      </c>
      <c r="G49" s="99"/>
      <c r="H49" s="280" t="s">
        <v>12</v>
      </c>
      <c r="I49" s="100"/>
      <c r="J49" s="43"/>
    </row>
    <row r="50" spans="1:34" s="8" customFormat="1" ht="16.5" customHeight="1">
      <c r="B50" s="283"/>
      <c r="C50" s="285" t="s">
        <v>13</v>
      </c>
      <c r="D50" s="286"/>
      <c r="E50" s="284"/>
      <c r="F50" s="281"/>
      <c r="G50" s="99"/>
      <c r="H50" s="280"/>
      <c r="I50" s="100"/>
      <c r="J50" s="43"/>
    </row>
    <row r="51" spans="1:34" s="8" customFormat="1" ht="16.5" customHeight="1">
      <c r="B51" s="283"/>
      <c r="C51" s="87"/>
      <c r="D51" s="92"/>
      <c r="E51" s="165" t="str">
        <f>IF(OR($E$49="NA",$E$49="",E49="ERROR: Please enter valid hours"), "ERROR: Please provide inputs","")</f>
        <v>ERROR: Please provide inputs</v>
      </c>
      <c r="F51" s="166"/>
      <c r="G51" s="99"/>
      <c r="H51" s="99"/>
      <c r="I51" s="101"/>
      <c r="J51" s="43"/>
    </row>
    <row r="52" spans="1:34" s="8" customFormat="1" ht="16.5" customHeight="1" thickBot="1">
      <c r="B52" s="292"/>
      <c r="C52" s="96"/>
      <c r="D52" s="135"/>
      <c r="E52" s="271" t="e">
        <f>IF((Y105&gt;6),6,(IFERROR(Y105,0)))</f>
        <v>#N/A</v>
      </c>
      <c r="F52" s="273" t="e">
        <f>IF((Z105&gt;6),6,(IFERROR(Z105,0)))</f>
        <v>#N/A</v>
      </c>
      <c r="G52" s="104"/>
      <c r="H52" s="96"/>
      <c r="I52" s="105"/>
      <c r="J52" s="43"/>
    </row>
    <row r="53" spans="1:34" s="8" customFormat="1" ht="16.5" customHeight="1" thickBot="1">
      <c r="B53" s="78"/>
      <c r="C53" s="50"/>
      <c r="D53" s="276"/>
      <c r="E53" s="277"/>
      <c r="F53" s="277"/>
      <c r="G53" s="278"/>
      <c r="H53" s="50"/>
      <c r="I53" s="279"/>
      <c r="J53" s="43"/>
    </row>
    <row r="54" spans="1:34" s="8" customFormat="1" ht="16.5" customHeight="1">
      <c r="B54" s="289" t="s">
        <v>267</v>
      </c>
      <c r="C54" s="258"/>
      <c r="D54" s="258"/>
      <c r="E54" s="293"/>
      <c r="F54" s="294"/>
      <c r="G54" s="259"/>
      <c r="H54" s="259"/>
      <c r="I54" s="260"/>
      <c r="J54" s="43"/>
    </row>
    <row r="55" spans="1:34" s="8" customFormat="1" ht="16.5" customHeight="1">
      <c r="B55" s="290"/>
      <c r="C55" s="261"/>
      <c r="D55" s="261"/>
      <c r="E55" s="295" t="str">
        <f>IF(AND(H12="",H14="",H16=""),"", IFERROR(F106,"NA"))</f>
        <v/>
      </c>
      <c r="F55" s="296"/>
      <c r="G55" s="262"/>
      <c r="H55" s="309" t="s">
        <v>12</v>
      </c>
      <c r="I55" s="263"/>
      <c r="J55" s="43"/>
    </row>
    <row r="56" spans="1:34" s="8" customFormat="1" ht="16.5" customHeight="1">
      <c r="B56" s="290"/>
      <c r="C56" s="297" t="s">
        <v>13</v>
      </c>
      <c r="D56" s="298"/>
      <c r="E56" s="295"/>
      <c r="F56" s="296"/>
      <c r="G56" s="262"/>
      <c r="H56" s="309"/>
      <c r="I56" s="263"/>
      <c r="J56" s="43"/>
    </row>
    <row r="57" spans="1:34" s="8" customFormat="1" ht="16.5" customHeight="1">
      <c r="B57" s="290"/>
      <c r="C57" s="261"/>
      <c r="D57" s="264"/>
      <c r="E57" s="299" t="str">
        <f>IF(OR($E$55="NA",$E$55="",E55="ERROR: Please enter valid hours"), "ERROR: Please provide inputs","")</f>
        <v>ERROR: Please provide inputs</v>
      </c>
      <c r="F57" s="300"/>
      <c r="G57" s="262"/>
      <c r="H57" s="262"/>
      <c r="I57" s="265"/>
      <c r="J57" s="43"/>
    </row>
    <row r="58" spans="1:34" s="15" customFormat="1" ht="19.5" customHeight="1" thickBot="1">
      <c r="B58" s="291"/>
      <c r="C58" s="266"/>
      <c r="D58" s="267"/>
      <c r="E58" s="301" t="e">
        <f>IF((F105&gt;6),6,(IFERROR(F105,0)))</f>
        <v>#N/A</v>
      </c>
      <c r="F58" s="302"/>
      <c r="G58" s="268"/>
      <c r="H58" s="274" t="e">
        <f>E58</f>
        <v>#N/A</v>
      </c>
      <c r="I58" s="269"/>
      <c r="Z58" s="82"/>
      <c r="AA58" s="83" t="s">
        <v>18</v>
      </c>
      <c r="AB58" s="84">
        <f>$F$61</f>
        <v>0</v>
      </c>
      <c r="AC58" s="85">
        <v>1</v>
      </c>
      <c r="AD58" s="85">
        <v>2</v>
      </c>
      <c r="AE58" s="85">
        <v>3</v>
      </c>
      <c r="AF58" s="85">
        <v>4</v>
      </c>
      <c r="AG58" s="85">
        <v>5</v>
      </c>
      <c r="AH58" s="85">
        <v>6</v>
      </c>
    </row>
    <row r="59" spans="1:34" s="15" customFormat="1" ht="1.1499999999999999" customHeight="1">
      <c r="B59" s="32"/>
      <c r="C59" s="33"/>
      <c r="D59" s="33"/>
      <c r="E59" s="33"/>
      <c r="F59" s="33"/>
      <c r="G59" s="33"/>
      <c r="H59" s="34"/>
      <c r="I59" s="35"/>
      <c r="Z59" s="82"/>
      <c r="AA59" s="82"/>
      <c r="AB59" s="82"/>
      <c r="AC59" s="82"/>
      <c r="AD59" s="82"/>
      <c r="AE59" s="82"/>
      <c r="AF59" s="82"/>
      <c r="AG59" s="82"/>
      <c r="AH59" s="82"/>
    </row>
    <row r="60" spans="1:34" s="15" customFormat="1" ht="16.5" customHeight="1">
      <c r="B60" s="228"/>
      <c r="C60" s="80"/>
      <c r="D60" s="80"/>
      <c r="E60" s="80"/>
      <c r="F60" s="80"/>
      <c r="G60" s="80"/>
      <c r="H60" s="275"/>
      <c r="I60" s="2"/>
      <c r="Z60" s="82"/>
      <c r="AA60" s="82"/>
      <c r="AB60" s="82"/>
      <c r="AC60" s="82"/>
      <c r="AD60" s="82"/>
      <c r="AE60" s="82"/>
      <c r="AF60" s="82"/>
      <c r="AG60" s="82"/>
      <c r="AH60" s="82"/>
    </row>
    <row r="61" spans="1:34" s="15" customFormat="1" ht="17.25" customHeight="1">
      <c r="B61" s="121" t="s">
        <v>19</v>
      </c>
      <c r="C61" s="122"/>
      <c r="D61" s="122"/>
      <c r="E61" s="122"/>
      <c r="F61" s="122"/>
      <c r="G61" s="122"/>
      <c r="H61" s="4"/>
      <c r="I61" s="4"/>
      <c r="Z61" s="82"/>
      <c r="AA61" s="82"/>
      <c r="AB61" s="82"/>
      <c r="AC61" s="82"/>
      <c r="AD61" s="82"/>
      <c r="AE61" s="82"/>
      <c r="AF61" s="82"/>
      <c r="AG61" s="82"/>
      <c r="AH61" s="82"/>
    </row>
    <row r="62" spans="1:34" s="15" customFormat="1" ht="1.5" customHeight="1">
      <c r="B62" s="36"/>
      <c r="C62" s="36"/>
      <c r="D62" s="36"/>
      <c r="E62" s="36"/>
      <c r="F62" s="36"/>
      <c r="G62" s="36"/>
      <c r="H62" s="37"/>
      <c r="I62" s="37"/>
      <c r="J62" s="19"/>
      <c r="Z62" s="82"/>
      <c r="AA62" s="82"/>
      <c r="AB62" s="82"/>
      <c r="AC62" s="82"/>
      <c r="AD62" s="82"/>
      <c r="AE62" s="82"/>
      <c r="AF62" s="82"/>
      <c r="AG62" s="82"/>
      <c r="AH62" s="82"/>
    </row>
    <row r="63" spans="1:34">
      <c r="A63" s="45"/>
      <c r="B63" s="2"/>
      <c r="C63" s="2"/>
      <c r="D63" s="2"/>
      <c r="E63" s="81"/>
      <c r="F63" s="2"/>
      <c r="G63" s="2"/>
      <c r="H63" s="2"/>
      <c r="I63" s="2"/>
      <c r="M63" s="43"/>
      <c r="N63" s="8"/>
      <c r="O63" s="8"/>
      <c r="P63" s="8"/>
      <c r="Q63" s="8"/>
      <c r="R63" s="8"/>
      <c r="S63" s="15"/>
      <c r="T63" s="15"/>
      <c r="U63" s="15"/>
      <c r="V63" s="15"/>
      <c r="W63" s="8"/>
      <c r="X63" s="8"/>
      <c r="Y63" s="8"/>
      <c r="Z63" s="8"/>
      <c r="AA63" s="8"/>
    </row>
    <row r="64" spans="1:34" s="8" customFormat="1" ht="16.5" customHeight="1">
      <c r="A64" s="50"/>
      <c r="B64" s="48"/>
      <c r="C64" s="78"/>
      <c r="D64" s="79"/>
      <c r="E64" s="79"/>
      <c r="F64" s="44"/>
      <c r="G64" s="136"/>
      <c r="H64" s="138"/>
      <c r="I64" s="20"/>
      <c r="J64" s="43"/>
    </row>
    <row r="65" spans="1:10" s="8" customFormat="1" ht="16.5" customHeight="1">
      <c r="A65" s="50"/>
      <c r="B65" s="48"/>
      <c r="C65" s="78"/>
      <c r="D65" s="79"/>
      <c r="E65" s="79"/>
      <c r="F65" s="44"/>
      <c r="G65" s="136"/>
      <c r="H65" s="138"/>
      <c r="I65" s="20"/>
      <c r="J65" s="43"/>
    </row>
    <row r="66" spans="1:10" s="8" customFormat="1" ht="16.5" customHeight="1">
      <c r="A66" s="50"/>
      <c r="B66" s="48"/>
      <c r="C66" s="78"/>
      <c r="D66" s="79"/>
      <c r="E66" s="79"/>
      <c r="F66" s="44"/>
      <c r="G66" s="136"/>
      <c r="H66" s="138"/>
      <c r="I66" s="20"/>
      <c r="J66" s="43"/>
    </row>
    <row r="67" spans="1:10" s="8" customFormat="1" ht="16.5" customHeight="1">
      <c r="A67" s="50"/>
      <c r="B67" s="48"/>
      <c r="C67" s="78"/>
      <c r="D67" s="79"/>
      <c r="E67" s="79"/>
      <c r="F67" s="44"/>
      <c r="G67" s="136"/>
      <c r="H67" s="138"/>
      <c r="I67" s="20"/>
      <c r="J67" s="43"/>
    </row>
    <row r="68" spans="1:10" s="8" customFormat="1" ht="16.5" customHeight="1">
      <c r="A68" s="50"/>
      <c r="B68" s="48"/>
      <c r="C68" s="78"/>
      <c r="D68" s="79"/>
      <c r="E68" s="79"/>
      <c r="F68" s="44"/>
      <c r="G68" s="136"/>
      <c r="H68" s="138"/>
      <c r="I68" s="20"/>
      <c r="J68" s="43"/>
    </row>
    <row r="69" spans="1:10" s="8" customFormat="1" ht="16.5" customHeight="1">
      <c r="A69" s="50"/>
      <c r="B69" s="48"/>
      <c r="C69" s="78"/>
      <c r="D69" s="79"/>
      <c r="E69" s="79"/>
      <c r="F69" s="44"/>
      <c r="G69" s="136"/>
      <c r="H69" s="138"/>
      <c r="I69" s="20"/>
      <c r="J69" s="43"/>
    </row>
    <row r="70" spans="1:10" s="8" customFormat="1" ht="16.5" customHeight="1">
      <c r="A70" s="50"/>
      <c r="B70" s="48"/>
      <c r="C70" s="78"/>
      <c r="D70" s="79"/>
      <c r="E70" s="79"/>
      <c r="F70" s="44"/>
      <c r="G70" s="136"/>
      <c r="H70" s="138"/>
      <c r="I70" s="20"/>
      <c r="J70" s="43"/>
    </row>
    <row r="71" spans="1:10" s="8" customFormat="1" ht="16.5" customHeight="1">
      <c r="A71" s="50"/>
      <c r="B71" s="48"/>
      <c r="C71" s="78"/>
      <c r="D71" s="79"/>
      <c r="E71" s="79"/>
      <c r="F71" s="44"/>
      <c r="G71" s="136"/>
      <c r="H71" s="138"/>
      <c r="I71" s="20"/>
      <c r="J71" s="43"/>
    </row>
    <row r="72" spans="1:10" s="8" customFormat="1" ht="16.5" customHeight="1">
      <c r="A72" s="50"/>
      <c r="B72" s="48"/>
      <c r="C72" s="78"/>
      <c r="D72" s="79"/>
      <c r="E72" s="79"/>
      <c r="F72" s="44"/>
      <c r="G72" s="136"/>
      <c r="H72" s="138"/>
      <c r="I72" s="20"/>
      <c r="J72" s="43"/>
    </row>
    <row r="73" spans="1:10" s="8" customFormat="1" ht="16.5" customHeight="1">
      <c r="A73" s="50"/>
      <c r="B73" s="48"/>
      <c r="C73" s="78"/>
      <c r="D73" s="79"/>
      <c r="E73" s="79"/>
      <c r="F73" s="44"/>
      <c r="G73" s="136"/>
      <c r="H73" s="138"/>
      <c r="I73" s="20"/>
      <c r="J73" s="43"/>
    </row>
    <row r="74" spans="1:10" s="8" customFormat="1" ht="16.5" customHeight="1">
      <c r="A74" s="50"/>
      <c r="B74" s="48"/>
      <c r="C74" s="78"/>
      <c r="D74" s="79"/>
      <c r="E74" s="79"/>
      <c r="F74" s="44"/>
      <c r="G74" s="136"/>
      <c r="H74" s="138"/>
      <c r="I74" s="20"/>
      <c r="J74" s="43"/>
    </row>
    <row r="75" spans="1:10" s="8" customFormat="1" ht="16.5" customHeight="1">
      <c r="A75" s="50"/>
      <c r="B75" s="48"/>
      <c r="C75" s="78"/>
      <c r="D75" s="79"/>
      <c r="E75" s="79"/>
      <c r="F75" s="44"/>
      <c r="G75" s="136"/>
      <c r="H75" s="138"/>
      <c r="I75" s="20"/>
      <c r="J75" s="43"/>
    </row>
    <row r="76" spans="1:10" s="8" customFormat="1" ht="16.5" customHeight="1">
      <c r="A76" s="50"/>
      <c r="B76" s="48"/>
      <c r="C76" s="78"/>
      <c r="D76" s="79"/>
      <c r="E76" s="79"/>
      <c r="F76" s="44"/>
      <c r="G76" s="136"/>
      <c r="H76" s="138"/>
      <c r="I76" s="20"/>
      <c r="J76" s="43"/>
    </row>
    <row r="77" spans="1:10" s="8" customFormat="1" ht="16.5" customHeight="1">
      <c r="A77" s="50"/>
      <c r="B77" s="48"/>
      <c r="C77" s="78"/>
      <c r="D77" s="79"/>
      <c r="E77" s="79"/>
      <c r="F77" s="44"/>
      <c r="G77" s="136"/>
      <c r="H77" s="138"/>
      <c r="I77" s="20"/>
      <c r="J77" s="43"/>
    </row>
    <row r="78" spans="1:10" s="8" customFormat="1" ht="16.5" customHeight="1">
      <c r="A78" s="50"/>
      <c r="B78" s="48"/>
      <c r="C78" s="78"/>
      <c r="D78" s="79"/>
      <c r="E78" s="79"/>
      <c r="F78" s="44"/>
      <c r="G78" s="136"/>
      <c r="H78" s="138"/>
      <c r="I78" s="20"/>
      <c r="J78" s="43"/>
    </row>
    <row r="79" spans="1:10" s="8" customFormat="1" ht="16.5" customHeight="1">
      <c r="A79" s="50"/>
      <c r="B79" s="48"/>
      <c r="C79" s="78"/>
      <c r="D79" s="79"/>
      <c r="E79" s="79"/>
      <c r="F79" s="44"/>
      <c r="G79" s="136"/>
      <c r="H79" s="138"/>
      <c r="I79" s="20"/>
      <c r="J79" s="43"/>
    </row>
    <row r="80" spans="1:10" s="8" customFormat="1" ht="16.5" customHeight="1">
      <c r="A80" s="50"/>
      <c r="B80" s="48"/>
      <c r="C80" s="78"/>
      <c r="D80" s="79"/>
      <c r="E80" s="79"/>
      <c r="F80" s="44"/>
      <c r="G80" s="136"/>
      <c r="H80" s="138"/>
      <c r="I80" s="20"/>
      <c r="J80" s="43"/>
    </row>
    <row r="81" spans="1:29" s="8" customFormat="1" ht="16.5" customHeight="1">
      <c r="A81" s="50"/>
      <c r="B81" s="48"/>
      <c r="C81" s="78"/>
      <c r="D81" s="79"/>
      <c r="E81" s="79"/>
      <c r="F81" s="44"/>
      <c r="G81" s="136"/>
      <c r="H81" s="138"/>
      <c r="I81" s="20"/>
      <c r="J81" s="43"/>
    </row>
    <row r="82" spans="1:29" s="8" customFormat="1" ht="16.5" customHeight="1">
      <c r="A82" s="50"/>
      <c r="B82" s="48"/>
      <c r="C82" s="78"/>
      <c r="D82" s="79"/>
      <c r="E82" s="79"/>
      <c r="F82" s="44"/>
      <c r="G82" s="136"/>
      <c r="H82" s="138"/>
      <c r="I82" s="20"/>
      <c r="J82" s="43"/>
    </row>
    <row r="83" spans="1:29" hidden="1">
      <c r="A83" s="139"/>
      <c r="B83" s="48"/>
      <c r="C83" s="48"/>
      <c r="D83" s="48"/>
      <c r="E83" s="51"/>
      <c r="F83" s="48"/>
      <c r="G83" s="48"/>
      <c r="H83" s="48"/>
      <c r="I83" s="48"/>
      <c r="J83" s="52"/>
      <c r="K83" s="52"/>
      <c r="L83" s="52"/>
      <c r="M83" s="52"/>
      <c r="N83" s="52"/>
      <c r="O83" s="52"/>
      <c r="P83" s="52"/>
      <c r="Q83" s="52"/>
      <c r="R83" s="52"/>
      <c r="S83" s="52"/>
      <c r="T83" s="52"/>
      <c r="U83" s="52"/>
      <c r="V83" s="52"/>
    </row>
    <row r="84" spans="1:29" ht="22.15" hidden="1" customHeight="1">
      <c r="A84" s="137"/>
      <c r="B84" s="140" t="s">
        <v>20</v>
      </c>
      <c r="C84" s="137"/>
      <c r="D84" s="137"/>
      <c r="E84" s="137"/>
      <c r="F84" s="137"/>
      <c r="G84" s="137"/>
      <c r="H84" s="137"/>
      <c r="I84" s="76"/>
      <c r="J84" s="75"/>
      <c r="K84" s="75"/>
      <c r="L84" s="75"/>
      <c r="M84" s="75"/>
      <c r="N84" s="75"/>
      <c r="O84" s="75"/>
      <c r="P84" s="75"/>
      <c r="Q84" s="75"/>
      <c r="R84" s="75"/>
      <c r="S84" s="75"/>
      <c r="T84" s="75"/>
      <c r="U84" s="75"/>
      <c r="V84" s="75"/>
      <c r="W84" s="74"/>
      <c r="X84" s="74"/>
      <c r="Y84" s="74"/>
      <c r="Z84" s="74"/>
      <c r="AA84" s="74"/>
      <c r="AB84" s="74"/>
      <c r="AC84" s="74"/>
    </row>
    <row r="85" spans="1:29" ht="17.25" hidden="1">
      <c r="A85" s="52"/>
      <c r="B85" s="154" t="s">
        <v>21</v>
      </c>
      <c r="C85" s="2"/>
      <c r="D85" s="2"/>
      <c r="E85" s="2"/>
      <c r="F85" s="2"/>
      <c r="G85" s="2"/>
      <c r="H85" s="2"/>
      <c r="I85" s="2"/>
    </row>
    <row r="86" spans="1:29" ht="15" hidden="1">
      <c r="A86" s="52"/>
      <c r="B86" s="155" t="s">
        <v>59</v>
      </c>
      <c r="C86" s="2"/>
      <c r="D86" s="2"/>
      <c r="E86" s="2"/>
      <c r="F86" s="2"/>
      <c r="G86" s="2"/>
      <c r="H86" s="2"/>
      <c r="I86" s="2"/>
    </row>
    <row r="87" spans="1:29" ht="15" hidden="1">
      <c r="A87" s="54"/>
      <c r="B87" s="55" t="s">
        <v>60</v>
      </c>
      <c r="C87" s="156"/>
      <c r="D87" s="56"/>
      <c r="E87" s="56"/>
      <c r="F87" s="157" t="e">
        <f>VLOOKUP($H$12,Climate_pcode_xref!$A$2:$C$3727,3,0)</f>
        <v>#N/A</v>
      </c>
      <c r="G87" s="158"/>
      <c r="H87" s="158"/>
      <c r="I87" s="158"/>
      <c r="J87" s="47"/>
      <c r="K87" s="47"/>
      <c r="L87" s="47"/>
      <c r="M87" s="47"/>
    </row>
    <row r="88" spans="1:29" ht="15" hidden="1">
      <c r="A88" s="52"/>
      <c r="B88" s="55" t="s">
        <v>71</v>
      </c>
      <c r="C88" s="156"/>
      <c r="D88" s="56"/>
      <c r="E88" s="56"/>
      <c r="F88" s="157" t="e">
        <f>VLOOKUP($H$12,Climate_pcode_xref!$A$2:$C$3727,2,0)</f>
        <v>#N/A</v>
      </c>
      <c r="G88" s="158"/>
      <c r="H88" s="158"/>
      <c r="I88" s="158"/>
      <c r="J88" s="47"/>
      <c r="K88" s="47"/>
      <c r="L88" s="47"/>
      <c r="M88" s="47"/>
    </row>
    <row r="89" spans="1:29" ht="15" hidden="1">
      <c r="A89" s="52"/>
      <c r="B89" s="55" t="s">
        <v>22</v>
      </c>
      <c r="C89" s="156"/>
      <c r="D89" s="56"/>
      <c r="E89" s="56"/>
      <c r="F89" s="157" t="e">
        <f>VLOOKUP($F$88,Climate_zones!$A$2:$E$71,5,0)</f>
        <v>#N/A</v>
      </c>
      <c r="G89" s="158"/>
      <c r="H89" s="158"/>
      <c r="I89" s="158"/>
      <c r="J89" s="47"/>
      <c r="K89" s="47"/>
      <c r="L89" s="47"/>
      <c r="M89" s="47"/>
    </row>
    <row r="90" spans="1:29" ht="15" hidden="1">
      <c r="A90" s="54"/>
      <c r="B90" s="60"/>
      <c r="C90" s="61"/>
      <c r="D90" s="62"/>
      <c r="E90" s="62"/>
      <c r="F90" s="157"/>
      <c r="G90" s="158"/>
      <c r="H90" s="158"/>
    </row>
    <row r="91" spans="1:29" ht="15" hidden="1">
      <c r="A91" s="54"/>
      <c r="B91" s="155" t="s">
        <v>170</v>
      </c>
      <c r="C91" s="61"/>
      <c r="D91" s="62"/>
      <c r="E91" s="62"/>
      <c r="F91" s="173"/>
      <c r="G91" s="158"/>
      <c r="H91" s="158"/>
      <c r="I91" s="155" t="s">
        <v>23</v>
      </c>
      <c r="J91" s="61"/>
      <c r="K91" s="62"/>
      <c r="L91" s="62"/>
      <c r="M91" s="157"/>
      <c r="N91" s="52"/>
      <c r="O91" s="155" t="s">
        <v>24</v>
      </c>
      <c r="P91" s="61"/>
      <c r="Q91" s="62"/>
      <c r="R91" s="62"/>
      <c r="S91" s="163" t="s">
        <v>14</v>
      </c>
      <c r="T91" s="164" t="s">
        <v>15</v>
      </c>
      <c r="U91" s="155" t="s">
        <v>25</v>
      </c>
      <c r="V91" s="61"/>
      <c r="W91" s="62"/>
      <c r="X91" s="62"/>
      <c r="Y91" s="163" t="s">
        <v>14</v>
      </c>
      <c r="Z91" s="164" t="s">
        <v>15</v>
      </c>
    </row>
    <row r="92" spans="1:29" ht="15" hidden="1">
      <c r="A92" s="54"/>
      <c r="B92" s="71" t="s">
        <v>61</v>
      </c>
      <c r="C92" s="72"/>
      <c r="D92" s="73"/>
      <c r="E92" s="73"/>
      <c r="F92" s="167" t="e">
        <f>VLOOKUP($F$87,SGEx!$A$7:$E$14,2,FALSE)</f>
        <v>#N/A</v>
      </c>
      <c r="G92" s="158"/>
      <c r="H92" s="158"/>
      <c r="I92" s="71" t="s">
        <v>171</v>
      </c>
      <c r="J92" s="72"/>
      <c r="K92" s="73"/>
      <c r="L92" s="73"/>
      <c r="M92" s="167" t="e">
        <f>VLOOKUP($F$87,SGEx!$A$19:$E$26,2,FALSE)</f>
        <v>#N/A</v>
      </c>
      <c r="N92" s="52"/>
      <c r="O92" s="71" t="s">
        <v>174</v>
      </c>
      <c r="P92" s="72"/>
      <c r="Q92" s="73"/>
      <c r="R92" s="73"/>
      <c r="S92" s="167" t="e">
        <f>VLOOKUP($F$87,SGEx!$A$31:$E$38,2,FALSE)</f>
        <v>#N/A</v>
      </c>
      <c r="T92" s="167" t="e">
        <f>VLOOKUP($F$87,SGEx!$G$31:$K$38,2,FALSE)</f>
        <v>#N/A</v>
      </c>
      <c r="U92" s="71" t="s">
        <v>177</v>
      </c>
      <c r="V92" s="72"/>
      <c r="W92" s="73"/>
      <c r="X92" s="73"/>
      <c r="Y92" s="167" t="e">
        <f>VLOOKUP($F$87,SGEx!$A$43:$E$50,2,FALSE)</f>
        <v>#N/A</v>
      </c>
      <c r="Z92" s="167" t="e">
        <f>VLOOKUP($F$87,SGEx!$G$43:$K$50,2,FALSE)</f>
        <v>#N/A</v>
      </c>
    </row>
    <row r="93" spans="1:29" ht="15" hidden="1">
      <c r="A93" s="54"/>
      <c r="B93" s="71" t="s">
        <v>62</v>
      </c>
      <c r="C93" s="72"/>
      <c r="D93" s="73"/>
      <c r="E93" s="73"/>
      <c r="F93" s="157" t="e">
        <f>VLOOKUP($F$87,SGEx!$A$7:$E$14,3,FALSE)</f>
        <v>#N/A</v>
      </c>
      <c r="G93" s="158"/>
      <c r="H93" s="158"/>
      <c r="I93" s="71" t="s">
        <v>172</v>
      </c>
      <c r="J93" s="72"/>
      <c r="K93" s="73"/>
      <c r="L93" s="73"/>
      <c r="M93" s="157" t="e">
        <f>VLOOKUP($F$87,SGEx!$A$19:$E$26,3,FALSE)</f>
        <v>#N/A</v>
      </c>
      <c r="N93" s="52"/>
      <c r="O93" s="71" t="s">
        <v>175</v>
      </c>
      <c r="P93" s="72"/>
      <c r="Q93" s="73"/>
      <c r="R93" s="73"/>
      <c r="S93" s="157" t="e">
        <f>VLOOKUP($F$87,SGEx!$A$31:$E$38,3,FALSE)</f>
        <v>#N/A</v>
      </c>
      <c r="T93" s="157" t="e">
        <f>VLOOKUP($F$87,SGEx!$G$31:$K$38,3,FALSE)</f>
        <v>#N/A</v>
      </c>
      <c r="U93" s="71" t="s">
        <v>178</v>
      </c>
      <c r="V93" s="72"/>
      <c r="W93" s="73"/>
      <c r="X93" s="73"/>
      <c r="Y93" s="157" t="e">
        <f>VLOOKUP($F$87,SGEx!$A$43:$E$50,3,FALSE)</f>
        <v>#N/A</v>
      </c>
      <c r="Z93" s="157" t="e">
        <f>VLOOKUP($F$87,SGEx!$G$43:$K$50,3,FALSE)</f>
        <v>#N/A</v>
      </c>
    </row>
    <row r="94" spans="1:29" ht="15" hidden="1">
      <c r="A94" s="54"/>
      <c r="B94" s="71" t="s">
        <v>63</v>
      </c>
      <c r="C94" s="72"/>
      <c r="D94" s="73"/>
      <c r="E94" s="73"/>
      <c r="F94" s="157" t="e">
        <f>VLOOKUP($F$87,SGEx!$A$7:$E$14,4,FALSE)</f>
        <v>#N/A</v>
      </c>
      <c r="G94" s="158"/>
      <c r="H94" s="158"/>
      <c r="I94" s="71" t="s">
        <v>173</v>
      </c>
      <c r="J94" s="72"/>
      <c r="K94" s="73"/>
      <c r="L94" s="73"/>
      <c r="M94" s="157" t="e">
        <f>VLOOKUP($F$87,SGEx!$A$19:$E$26,4,FALSE)</f>
        <v>#N/A</v>
      </c>
      <c r="N94" s="52"/>
      <c r="O94" s="71" t="s">
        <v>176</v>
      </c>
      <c r="P94" s="72"/>
      <c r="Q94" s="73"/>
      <c r="R94" s="73"/>
      <c r="S94" s="157" t="e">
        <f>VLOOKUP($F$87,SGEx!$A$31:$E$38,4,FALSE)</f>
        <v>#N/A</v>
      </c>
      <c r="T94" s="157" t="e">
        <f>VLOOKUP($F$87,SGEx!$G$31:$K$38,4,FALSE)</f>
        <v>#N/A</v>
      </c>
      <c r="U94" s="71" t="s">
        <v>179</v>
      </c>
      <c r="V94" s="72"/>
      <c r="W94" s="73"/>
      <c r="X94" s="73"/>
      <c r="Y94" s="157" t="e">
        <f>VLOOKUP($F$87,SGEx!$A$43:$E$50,4,FALSE)</f>
        <v>#N/A</v>
      </c>
      <c r="Z94" s="157" t="e">
        <f>VLOOKUP($F$87,SGEx!$G$43:$K$50,4,FALSE)</f>
        <v>#N/A</v>
      </c>
    </row>
    <row r="95" spans="1:29" ht="15" hidden="1">
      <c r="A95" s="54"/>
      <c r="B95" s="57" t="s">
        <v>156</v>
      </c>
      <c r="C95" s="58"/>
      <c r="D95" s="59"/>
      <c r="E95" s="59"/>
      <c r="F95" s="175" t="e">
        <f>$H$16*F92+$H$17*F93+$H$18*F94</f>
        <v>#N/A</v>
      </c>
      <c r="G95" s="47"/>
      <c r="H95" s="47"/>
      <c r="I95" s="57" t="s">
        <v>156</v>
      </c>
      <c r="J95" s="58"/>
      <c r="K95" s="59"/>
      <c r="L95" s="59"/>
      <c r="M95" s="175" t="e">
        <f>$H$16*M92+$H$17*M93+$H$18*M94</f>
        <v>#N/A</v>
      </c>
      <c r="N95" s="52"/>
      <c r="O95" s="57" t="s">
        <v>156</v>
      </c>
      <c r="P95" s="58"/>
      <c r="Q95" s="59"/>
      <c r="R95" s="59"/>
      <c r="S95" s="175" t="e">
        <f>$H$16*S92+$H$17*S93+$H$18*S94</f>
        <v>#N/A</v>
      </c>
      <c r="T95" s="175" t="e">
        <f>$H$16*T92+$H$17*T93+$H$18*T94</f>
        <v>#N/A</v>
      </c>
      <c r="U95" s="57" t="s">
        <v>156</v>
      </c>
      <c r="V95" s="58"/>
      <c r="W95" s="59"/>
      <c r="X95" s="59"/>
      <c r="Y95" s="175" t="e">
        <f>$H$16*Y92+$H$17*Y93+$H$18*Y94</f>
        <v>#N/A</v>
      </c>
      <c r="Z95" s="175" t="e">
        <f>$H$16*Z92+$H$17*Z93+$H$18*Z94</f>
        <v>#N/A</v>
      </c>
    </row>
    <row r="96" spans="1:29" ht="15" hidden="1">
      <c r="A96" s="54"/>
      <c r="B96" s="57" t="s">
        <v>157</v>
      </c>
      <c r="C96" s="58"/>
      <c r="D96" s="59"/>
      <c r="E96" s="59"/>
      <c r="F96" s="175" t="e">
        <f>$H$14*F92</f>
        <v>#N/A</v>
      </c>
      <c r="G96" s="47"/>
      <c r="H96" s="47"/>
      <c r="I96" s="57" t="s">
        <v>157</v>
      </c>
      <c r="J96" s="58"/>
      <c r="K96" s="59"/>
      <c r="L96" s="59"/>
      <c r="M96" s="175" t="e">
        <f>$H$14*M92</f>
        <v>#N/A</v>
      </c>
      <c r="N96" s="52"/>
      <c r="O96" s="57" t="s">
        <v>157</v>
      </c>
      <c r="P96" s="58"/>
      <c r="Q96" s="59"/>
      <c r="R96" s="59"/>
      <c r="S96" s="175" t="e">
        <f>$H$14*S92</f>
        <v>#N/A</v>
      </c>
      <c r="T96" s="175" t="e">
        <f>$H$14*T92</f>
        <v>#N/A</v>
      </c>
      <c r="U96" s="57" t="s">
        <v>157</v>
      </c>
      <c r="V96" s="58"/>
      <c r="W96" s="59"/>
      <c r="X96" s="59"/>
      <c r="Y96" s="175" t="e">
        <f>$H$14*Y92</f>
        <v>#N/A</v>
      </c>
      <c r="Z96" s="175" t="e">
        <f>$H$14*Z92</f>
        <v>#N/A</v>
      </c>
    </row>
    <row r="97" spans="1:26" ht="15" hidden="1">
      <c r="A97" s="54"/>
      <c r="B97" s="57" t="s">
        <v>158</v>
      </c>
      <c r="C97" s="58"/>
      <c r="D97" s="59"/>
      <c r="E97" s="59"/>
      <c r="F97" s="175" t="e">
        <f>0.81*F96</f>
        <v>#N/A</v>
      </c>
      <c r="G97" s="47"/>
      <c r="H97" s="47"/>
      <c r="I97" s="57" t="s">
        <v>158</v>
      </c>
      <c r="J97" s="58"/>
      <c r="K97" s="59"/>
      <c r="L97" s="59"/>
      <c r="M97" s="175" t="e">
        <f>0.81*M96</f>
        <v>#N/A</v>
      </c>
      <c r="N97" s="52"/>
      <c r="O97" s="57" t="s">
        <v>158</v>
      </c>
      <c r="P97" s="58"/>
      <c r="Q97" s="59"/>
      <c r="R97" s="59"/>
      <c r="S97" s="175" t="e">
        <f>0.81*S96</f>
        <v>#N/A</v>
      </c>
      <c r="T97" s="175" t="e">
        <f>0.81*T96</f>
        <v>#N/A</v>
      </c>
      <c r="U97" s="57" t="s">
        <v>158</v>
      </c>
      <c r="V97" s="58"/>
      <c r="W97" s="59"/>
      <c r="X97" s="59"/>
      <c r="Y97" s="175" t="e">
        <f>0.81*Y96</f>
        <v>#N/A</v>
      </c>
      <c r="Z97" s="175" t="e">
        <f>0.81*Z96</f>
        <v>#N/A</v>
      </c>
    </row>
    <row r="98" spans="1:26" ht="15" hidden="1">
      <c r="A98" s="54"/>
      <c r="B98" s="57" t="s">
        <v>159</v>
      </c>
      <c r="C98" s="58"/>
      <c r="D98" s="59"/>
      <c r="E98" s="59"/>
      <c r="F98" s="175" t="e">
        <f>(1.81*F96*$H$13/3)*0.02*(($F$89-430)/365)</f>
        <v>#N/A</v>
      </c>
      <c r="G98" s="47"/>
      <c r="H98" s="47"/>
      <c r="I98" s="57" t="s">
        <v>159</v>
      </c>
      <c r="J98" s="58"/>
      <c r="K98" s="59"/>
      <c r="L98" s="59"/>
      <c r="M98" s="175" t="e">
        <f>(1.81*M96*$H$13/3)*0.02*(($F$89-430)/365)</f>
        <v>#N/A</v>
      </c>
      <c r="N98" s="52"/>
      <c r="O98" s="57" t="s">
        <v>159</v>
      </c>
      <c r="P98" s="58"/>
      <c r="Q98" s="59"/>
      <c r="R98" s="59"/>
      <c r="S98" s="175" t="e">
        <f>(1.81*S96*$H$13/3)*0.02*(($F$89-430)/365)</f>
        <v>#N/A</v>
      </c>
      <c r="T98" s="175" t="e">
        <f>(1.81*T96*$H$13/3)*0.02*(($F$89-430)/365)</f>
        <v>#N/A</v>
      </c>
      <c r="U98" s="57" t="s">
        <v>159</v>
      </c>
      <c r="V98" s="58"/>
      <c r="W98" s="59"/>
      <c r="X98" s="59"/>
      <c r="Y98" s="175" t="e">
        <f>(1.81*Y96*$H$13/3)*0.02*(($F$89-430)/365)</f>
        <v>#N/A</v>
      </c>
      <c r="Z98" s="175" t="e">
        <f>(1.81*Z96*$H$13/3)*0.02*(($F$89-430)/365)</f>
        <v>#N/A</v>
      </c>
    </row>
    <row r="99" spans="1:26" ht="15" hidden="1">
      <c r="A99" s="54"/>
      <c r="B99" s="182" t="s">
        <v>160</v>
      </c>
      <c r="C99" s="58"/>
      <c r="D99" s="59"/>
      <c r="E99" s="59"/>
      <c r="F99" s="175" t="e">
        <f>-0.04*1.81*F96*(1-$H$13)</f>
        <v>#N/A</v>
      </c>
      <c r="G99" s="47"/>
      <c r="H99" s="47"/>
      <c r="I99" s="182" t="s">
        <v>160</v>
      </c>
      <c r="J99" s="58"/>
      <c r="K99" s="59"/>
      <c r="L99" s="59"/>
      <c r="M99" s="175" t="e">
        <f>-0.04*1.81*M96*(1-$H$13)</f>
        <v>#N/A</v>
      </c>
      <c r="N99" s="52"/>
      <c r="O99" s="182" t="s">
        <v>160</v>
      </c>
      <c r="P99" s="58"/>
      <c r="Q99" s="59"/>
      <c r="R99" s="59"/>
      <c r="S99" s="175" t="e">
        <f>-0.04*1.81*S96*(1-$H$13)</f>
        <v>#N/A</v>
      </c>
      <c r="T99" s="175" t="e">
        <f>-0.04*1.81*T96*(1-$H$13)</f>
        <v>#N/A</v>
      </c>
      <c r="U99" s="182" t="s">
        <v>160</v>
      </c>
      <c r="V99" s="58"/>
      <c r="W99" s="59"/>
      <c r="X99" s="59"/>
      <c r="Y99" s="175" t="e">
        <f>-0.04*1.81*Y96*(1-$H$13)</f>
        <v>#N/A</v>
      </c>
      <c r="Z99" s="175" t="e">
        <f>-0.04*1.81*Z96*(1-$H$13)</f>
        <v>#N/A</v>
      </c>
    </row>
    <row r="100" spans="1:26" ht="15" hidden="1">
      <c r="A100" s="54"/>
      <c r="B100" s="57" t="s">
        <v>73</v>
      </c>
      <c r="C100" s="58"/>
      <c r="D100" s="59"/>
      <c r="E100" s="59"/>
      <c r="F100" s="175" t="e">
        <f>F97+F98+F99</f>
        <v>#N/A</v>
      </c>
      <c r="G100" s="47"/>
      <c r="H100" s="47"/>
      <c r="I100" s="57" t="s">
        <v>73</v>
      </c>
      <c r="J100" s="58"/>
      <c r="K100" s="59"/>
      <c r="L100" s="59"/>
      <c r="M100" s="175" t="e">
        <f>M97+M98+M99</f>
        <v>#N/A</v>
      </c>
      <c r="N100" s="52"/>
      <c r="O100" s="57" t="s">
        <v>73</v>
      </c>
      <c r="P100" s="58"/>
      <c r="Q100" s="59"/>
      <c r="R100" s="59"/>
      <c r="S100" s="175" t="e">
        <f>S97+S98+S99</f>
        <v>#N/A</v>
      </c>
      <c r="T100" s="175" t="e">
        <f>T97+T98+T99</f>
        <v>#N/A</v>
      </c>
      <c r="U100" s="57" t="s">
        <v>73</v>
      </c>
      <c r="V100" s="58"/>
      <c r="W100" s="59"/>
      <c r="X100" s="59"/>
      <c r="Y100" s="175" t="e">
        <f>Y97+Y98+Y99</f>
        <v>#N/A</v>
      </c>
      <c r="Z100" s="175" t="e">
        <f>Z97+Z98+Z99</f>
        <v>#N/A</v>
      </c>
    </row>
    <row r="101" spans="1:26" ht="15" hidden="1">
      <c r="A101" s="54"/>
      <c r="B101" s="57" t="s">
        <v>161</v>
      </c>
      <c r="C101" s="58"/>
      <c r="D101" s="59"/>
      <c r="E101" s="59"/>
      <c r="F101" s="183" t="e">
        <f>(F95-F100)/F100</f>
        <v>#N/A</v>
      </c>
      <c r="G101" s="47"/>
      <c r="H101" s="47"/>
      <c r="I101" s="57" t="s">
        <v>161</v>
      </c>
      <c r="J101" s="58"/>
      <c r="K101" s="59"/>
      <c r="L101" s="59"/>
      <c r="M101" s="183" t="e">
        <f>(M95-M100)/M100</f>
        <v>#N/A</v>
      </c>
      <c r="N101" s="52"/>
      <c r="O101" s="57" t="s">
        <v>161</v>
      </c>
      <c r="P101" s="58"/>
      <c r="Q101" s="59"/>
      <c r="R101" s="59"/>
      <c r="S101" s="183" t="e">
        <f>(S95-S100)/S100</f>
        <v>#N/A</v>
      </c>
      <c r="T101" s="183" t="e">
        <f>(T95-T100)/T100</f>
        <v>#N/A</v>
      </c>
      <c r="U101" s="57" t="s">
        <v>161</v>
      </c>
      <c r="V101" s="58"/>
      <c r="W101" s="59"/>
      <c r="X101" s="59"/>
      <c r="Y101" s="183" t="e">
        <f>(Y95-Y100)/Y100</f>
        <v>#N/A</v>
      </c>
      <c r="Z101" s="183" t="e">
        <f>(Z95-Z100)/Z100</f>
        <v>#N/A</v>
      </c>
    </row>
    <row r="102" spans="1:26" ht="15" hidden="1">
      <c r="A102" s="54"/>
      <c r="B102" s="57" t="s">
        <v>162</v>
      </c>
      <c r="C102" s="58"/>
      <c r="D102" s="59"/>
      <c r="E102" s="59"/>
      <c r="F102" s="175" t="e">
        <f>2.75-3.01*F101</f>
        <v>#N/A</v>
      </c>
      <c r="G102" s="47"/>
      <c r="H102" s="47"/>
      <c r="I102" s="57" t="s">
        <v>162</v>
      </c>
      <c r="J102" s="58"/>
      <c r="K102" s="59"/>
      <c r="L102" s="59"/>
      <c r="M102" s="175" t="e">
        <f>2.75-3.01*M101</f>
        <v>#N/A</v>
      </c>
      <c r="N102" s="52"/>
      <c r="O102" s="57" t="s">
        <v>162</v>
      </c>
      <c r="P102" s="58"/>
      <c r="Q102" s="59"/>
      <c r="R102" s="59"/>
      <c r="S102" s="175" t="e">
        <f>2.75-3.01*S101</f>
        <v>#N/A</v>
      </c>
      <c r="T102" s="175" t="e">
        <f>2.75-3.01*T101</f>
        <v>#N/A</v>
      </c>
      <c r="U102" s="57" t="s">
        <v>162</v>
      </c>
      <c r="V102" s="58"/>
      <c r="W102" s="59"/>
      <c r="X102" s="59"/>
      <c r="Y102" s="175" t="e">
        <f>2.75-3.01*Y101</f>
        <v>#N/A</v>
      </c>
      <c r="Z102" s="175" t="e">
        <f>2.75-3.01*Z101</f>
        <v>#N/A</v>
      </c>
    </row>
    <row r="103" spans="1:26" hidden="1">
      <c r="A103" s="54"/>
      <c r="F103" s="2"/>
      <c r="G103" s="47"/>
      <c r="H103" s="47"/>
      <c r="M103" s="2"/>
      <c r="N103" s="52"/>
      <c r="S103" s="2"/>
      <c r="T103" s="2"/>
      <c r="Y103" s="2"/>
      <c r="Z103" s="2"/>
    </row>
    <row r="104" spans="1:26" hidden="1">
      <c r="A104" s="54"/>
      <c r="B104" s="63" t="s">
        <v>57</v>
      </c>
      <c r="F104" s="2"/>
      <c r="G104" s="47"/>
      <c r="H104" s="47"/>
      <c r="I104" s="63" t="s">
        <v>57</v>
      </c>
      <c r="M104" s="2"/>
      <c r="N104" s="52"/>
      <c r="O104" s="63" t="s">
        <v>57</v>
      </c>
      <c r="S104" s="2"/>
      <c r="T104" s="2"/>
      <c r="U104" s="63" t="s">
        <v>57</v>
      </c>
      <c r="Y104" s="2"/>
      <c r="Z104" s="2"/>
    </row>
    <row r="105" spans="1:26" ht="15" hidden="1">
      <c r="A105" s="54"/>
      <c r="B105" s="64" t="s">
        <v>58</v>
      </c>
      <c r="C105" s="65"/>
      <c r="D105" s="66"/>
      <c r="E105" s="66"/>
      <c r="F105" s="167" t="e">
        <f>ROUND(F102+0.5,2)</f>
        <v>#N/A</v>
      </c>
      <c r="G105" s="47"/>
      <c r="H105" s="47"/>
      <c r="I105" s="64" t="s">
        <v>58</v>
      </c>
      <c r="J105" s="65"/>
      <c r="K105" s="66"/>
      <c r="L105" s="66"/>
      <c r="M105" s="167" t="e">
        <f>ROUND(M102+0.5,2)</f>
        <v>#N/A</v>
      </c>
      <c r="N105" s="52"/>
      <c r="O105" s="64" t="s">
        <v>58</v>
      </c>
      <c r="P105" s="65"/>
      <c r="Q105" s="66"/>
      <c r="R105" s="66"/>
      <c r="S105" s="167" t="e">
        <f>ROUND(S102+0.5,2)</f>
        <v>#N/A</v>
      </c>
      <c r="T105" s="167" t="e">
        <f>ROUND(T102+0.5,2)</f>
        <v>#N/A</v>
      </c>
      <c r="U105" s="64" t="s">
        <v>58</v>
      </c>
      <c r="V105" s="65"/>
      <c r="W105" s="66"/>
      <c r="X105" s="66"/>
      <c r="Y105" s="167" t="e">
        <f>ROUND(Y102+0.5,2)</f>
        <v>#N/A</v>
      </c>
      <c r="Z105" s="167" t="e">
        <f>ROUND(Z102+0.5,2)</f>
        <v>#N/A</v>
      </c>
    </row>
    <row r="106" spans="1:26" ht="14.45" hidden="1" customHeight="1">
      <c r="A106" s="54"/>
      <c r="B106" s="64" t="s">
        <v>26</v>
      </c>
      <c r="C106" s="65"/>
      <c r="D106" s="66"/>
      <c r="E106" s="66"/>
      <c r="F106" s="157" t="e">
        <f>IF((ROUNDDOWN(F105*2,0)/2)&gt;6,6,IF((ROUNDDOWN(F105*2,0)/2)&lt;1,0,(ROUNDDOWN(F105*2,0)/2)))</f>
        <v>#N/A</v>
      </c>
      <c r="G106" s="47"/>
      <c r="H106" s="47"/>
      <c r="I106" s="64" t="s">
        <v>26</v>
      </c>
      <c r="J106" s="65"/>
      <c r="K106" s="66"/>
      <c r="L106" s="66"/>
      <c r="M106" s="157" t="e">
        <f>IF((ROUNDDOWN(M105*2,0)/2)&gt;6,6,IF((ROUNDDOWN(M105*2,0)/2)&lt;1,0,(ROUNDDOWN(M105*2,0)/2)))</f>
        <v>#N/A</v>
      </c>
      <c r="N106" s="52"/>
      <c r="O106" s="64" t="s">
        <v>26</v>
      </c>
      <c r="P106" s="65"/>
      <c r="Q106" s="66"/>
      <c r="R106" s="66"/>
      <c r="S106" s="157" t="e">
        <f>IF((ROUNDDOWN(S105*2,0)/2)&gt;6,6,IF((ROUNDDOWN(S105*2,0)/2)&lt;1,0,(ROUNDDOWN(S105*2,0)/2)))</f>
        <v>#N/A</v>
      </c>
      <c r="T106" s="157" t="e">
        <f>IF((ROUNDDOWN(T105*2,0)/2)&gt;6,6,IF((ROUNDDOWN(T105*2,0)/2)&lt;1,0,(ROUNDDOWN(T105*2,0)/2)))</f>
        <v>#N/A</v>
      </c>
      <c r="U106" s="64" t="s">
        <v>26</v>
      </c>
      <c r="V106" s="65"/>
      <c r="W106" s="66"/>
      <c r="X106" s="66"/>
      <c r="Y106" s="157" t="e">
        <f>IF((ROUNDDOWN(Y105*2,0)/2)&gt;6,6,IF((ROUNDDOWN(Y105*2,0)/2)&lt;1,0,(ROUNDDOWN(Y105*2,0)/2)))</f>
        <v>#N/A</v>
      </c>
      <c r="Z106" s="157" t="e">
        <f>IF((ROUNDDOWN(Z105*2,0)/2)&gt;6,6,IF((ROUNDDOWN(Z105*2,0)/2)&lt;1,0,(ROUNDDOWN(Z105*2,0)/2)))</f>
        <v>#N/A</v>
      </c>
    </row>
    <row r="107" spans="1:26" hidden="1">
      <c r="A107" s="54"/>
      <c r="B107" s="54"/>
      <c r="C107" s="54"/>
      <c r="D107" s="54"/>
      <c r="E107" s="54"/>
      <c r="F107" s="53"/>
      <c r="G107" s="54"/>
      <c r="H107" s="54"/>
      <c r="I107" s="54"/>
      <c r="J107" s="54"/>
      <c r="K107" s="54"/>
      <c r="L107" s="54"/>
      <c r="M107" s="53"/>
      <c r="N107" s="52"/>
      <c r="O107" s="54"/>
      <c r="P107" s="54"/>
      <c r="Q107" s="54"/>
      <c r="R107" s="54"/>
      <c r="S107" s="53"/>
      <c r="T107" s="52"/>
      <c r="U107" s="52"/>
      <c r="V107" s="52"/>
      <c r="Y107" s="2"/>
    </row>
    <row r="108" spans="1:26" hidden="1">
      <c r="A108" s="54"/>
      <c r="B108" s="54"/>
      <c r="C108" s="54"/>
      <c r="D108" s="54"/>
      <c r="E108" s="54"/>
      <c r="F108" s="54"/>
      <c r="G108" s="54"/>
      <c r="H108" s="54"/>
      <c r="I108" s="54"/>
      <c r="J108" s="54"/>
      <c r="K108" s="54"/>
      <c r="L108" s="54"/>
      <c r="M108" s="54"/>
      <c r="N108" s="52"/>
      <c r="O108" s="54"/>
      <c r="P108" s="54"/>
      <c r="Q108" s="54"/>
      <c r="R108" s="54"/>
      <c r="S108" s="54"/>
      <c r="T108" s="52"/>
      <c r="U108" s="52"/>
      <c r="V108" s="52"/>
    </row>
    <row r="109" spans="1:26" hidden="1">
      <c r="A109" s="54"/>
      <c r="B109" s="54"/>
      <c r="C109" s="54"/>
      <c r="D109" s="54"/>
      <c r="E109" s="54"/>
      <c r="F109" s="54"/>
      <c r="G109" s="54"/>
      <c r="H109" s="54"/>
      <c r="I109" s="54"/>
      <c r="J109" s="54"/>
      <c r="K109" s="54"/>
      <c r="L109" s="54"/>
      <c r="M109" s="54"/>
      <c r="N109" s="52"/>
      <c r="O109" s="54"/>
      <c r="P109" s="54"/>
      <c r="Q109" s="54"/>
      <c r="R109" s="54"/>
      <c r="S109" s="54"/>
      <c r="T109" s="52"/>
      <c r="U109" s="52"/>
      <c r="V109" s="52"/>
    </row>
    <row r="110" spans="1:26">
      <c r="A110" s="54"/>
      <c r="B110" s="54"/>
      <c r="C110" s="54"/>
      <c r="D110" s="54"/>
      <c r="E110" s="54"/>
      <c r="F110" s="54"/>
      <c r="G110" s="54"/>
      <c r="H110" s="54"/>
      <c r="I110" s="54"/>
      <c r="J110" s="54"/>
      <c r="K110" s="54"/>
      <c r="L110" s="54"/>
      <c r="M110" s="54"/>
      <c r="N110" s="52"/>
      <c r="O110" s="54"/>
      <c r="P110" s="54"/>
      <c r="Q110" s="54"/>
      <c r="R110" s="54"/>
      <c r="S110" s="54"/>
      <c r="T110" s="52"/>
      <c r="U110" s="52"/>
      <c r="V110" s="52"/>
    </row>
    <row r="111" spans="1:26">
      <c r="A111" s="47"/>
      <c r="B111" s="54"/>
      <c r="C111" s="54"/>
      <c r="D111" s="54"/>
      <c r="E111" s="54"/>
      <c r="F111" s="54"/>
      <c r="G111" s="54"/>
      <c r="H111" s="54"/>
      <c r="I111" s="54"/>
      <c r="J111" s="54"/>
      <c r="K111" s="54"/>
      <c r="L111" s="54"/>
      <c r="M111" s="54"/>
      <c r="N111" s="52"/>
      <c r="O111" s="54"/>
      <c r="P111" s="54"/>
      <c r="Q111" s="54"/>
      <c r="R111" s="54"/>
      <c r="S111" s="54"/>
      <c r="T111" s="52"/>
      <c r="U111" s="52"/>
      <c r="V111" s="52"/>
    </row>
    <row r="112" spans="1:26">
      <c r="A112" s="47"/>
      <c r="B112" s="54"/>
      <c r="C112" s="54"/>
      <c r="D112" s="54"/>
      <c r="E112" s="54"/>
      <c r="F112" s="54"/>
      <c r="G112" s="54"/>
      <c r="H112" s="54"/>
      <c r="I112" s="54"/>
      <c r="J112" s="54"/>
      <c r="K112" s="54"/>
      <c r="L112" s="54"/>
      <c r="M112" s="54"/>
      <c r="N112" s="52"/>
      <c r="O112" s="54"/>
      <c r="P112" s="54"/>
      <c r="Q112" s="54"/>
      <c r="R112" s="54"/>
      <c r="S112" s="54"/>
      <c r="T112" s="52"/>
      <c r="U112" s="52"/>
      <c r="V112" s="52"/>
    </row>
    <row r="113" spans="1:22">
      <c r="A113" s="47"/>
      <c r="B113" s="54"/>
      <c r="C113" s="54"/>
      <c r="D113" s="54"/>
      <c r="E113" s="54"/>
      <c r="F113" s="54"/>
      <c r="G113" s="54"/>
      <c r="H113" s="54"/>
      <c r="I113" s="54"/>
      <c r="J113" s="54"/>
      <c r="K113" s="54"/>
      <c r="L113" s="54"/>
      <c r="M113" s="54"/>
      <c r="N113" s="52"/>
      <c r="O113" s="52"/>
      <c r="P113" s="52"/>
      <c r="Q113" s="52"/>
      <c r="R113" s="52"/>
      <c r="S113" s="52"/>
      <c r="T113" s="52"/>
      <c r="U113" s="52"/>
      <c r="V113" s="52"/>
    </row>
    <row r="114" spans="1:22">
      <c r="A114" s="47"/>
      <c r="B114" s="54"/>
      <c r="C114" s="54"/>
      <c r="D114" s="54"/>
      <c r="E114" s="54"/>
      <c r="F114" s="54"/>
      <c r="G114" s="54"/>
      <c r="H114" s="54"/>
      <c r="I114" s="54"/>
      <c r="J114" s="54"/>
      <c r="K114" s="54"/>
      <c r="L114" s="54"/>
      <c r="M114" s="54"/>
      <c r="N114" s="52"/>
      <c r="O114" s="52"/>
      <c r="P114" s="52"/>
      <c r="Q114" s="52"/>
      <c r="R114" s="52"/>
      <c r="S114" s="52"/>
      <c r="T114" s="52"/>
      <c r="U114" s="52"/>
      <c r="V114" s="52"/>
    </row>
    <row r="115" spans="1:22">
      <c r="A115" s="47"/>
      <c r="B115" s="54"/>
      <c r="C115" s="54"/>
      <c r="D115" s="54"/>
      <c r="E115" s="54"/>
      <c r="F115" s="54"/>
      <c r="G115" s="54"/>
      <c r="H115" s="54"/>
      <c r="I115" s="54"/>
      <c r="J115" s="54"/>
      <c r="K115" s="54"/>
      <c r="L115" s="54"/>
      <c r="M115" s="54"/>
      <c r="N115" s="52"/>
      <c r="O115" s="52"/>
      <c r="P115" s="52"/>
      <c r="Q115" s="52"/>
      <c r="R115" s="52"/>
      <c r="S115" s="52"/>
      <c r="T115" s="52"/>
      <c r="U115" s="52"/>
      <c r="V115" s="52"/>
    </row>
    <row r="116" spans="1:22">
      <c r="A116" s="47"/>
      <c r="B116" s="54"/>
      <c r="C116" s="54"/>
      <c r="D116" s="54"/>
      <c r="E116" s="54"/>
      <c r="F116" s="54"/>
      <c r="G116" s="54"/>
      <c r="H116" s="54"/>
      <c r="I116" s="54"/>
      <c r="J116" s="54"/>
      <c r="K116" s="54"/>
      <c r="L116" s="54"/>
      <c r="M116" s="54"/>
      <c r="N116" s="52"/>
      <c r="O116" s="52"/>
      <c r="P116" s="52"/>
      <c r="Q116" s="52"/>
      <c r="R116" s="52"/>
      <c r="S116" s="52"/>
      <c r="T116" s="52"/>
      <c r="U116" s="52"/>
      <c r="V116" s="52"/>
    </row>
    <row r="117" spans="1:22">
      <c r="A117" s="47"/>
      <c r="B117" s="54"/>
      <c r="C117" s="54"/>
      <c r="D117" s="54"/>
      <c r="E117" s="54"/>
      <c r="F117" s="54"/>
      <c r="G117" s="54"/>
      <c r="H117" s="54"/>
      <c r="I117" s="54"/>
      <c r="J117" s="54"/>
      <c r="K117" s="54"/>
      <c r="L117" s="54"/>
      <c r="M117" s="54"/>
      <c r="N117" s="52"/>
      <c r="O117" s="52"/>
      <c r="P117" s="52"/>
      <c r="Q117" s="52"/>
      <c r="R117" s="52"/>
      <c r="S117" s="52"/>
      <c r="T117" s="52"/>
      <c r="U117" s="52"/>
      <c r="V117" s="52"/>
    </row>
    <row r="118" spans="1:22">
      <c r="A118" s="47"/>
      <c r="B118" s="54"/>
      <c r="C118" s="54"/>
      <c r="D118" s="54"/>
      <c r="E118" s="54"/>
      <c r="F118" s="54"/>
      <c r="G118" s="54"/>
      <c r="H118" s="54"/>
      <c r="I118" s="54"/>
      <c r="J118" s="54"/>
      <c r="K118" s="54"/>
      <c r="L118" s="54"/>
      <c r="M118" s="54"/>
      <c r="N118" s="52"/>
      <c r="O118" s="52"/>
      <c r="P118" s="52"/>
      <c r="Q118" s="52"/>
      <c r="R118" s="52"/>
      <c r="S118" s="52"/>
      <c r="T118" s="52"/>
      <c r="U118" s="52"/>
      <c r="V118" s="52"/>
    </row>
    <row r="119" spans="1:22">
      <c r="A119" s="47"/>
      <c r="B119" s="54"/>
      <c r="C119" s="54"/>
      <c r="D119" s="54"/>
      <c r="E119" s="54"/>
      <c r="F119" s="54"/>
      <c r="G119" s="54"/>
      <c r="H119" s="54"/>
      <c r="I119" s="54"/>
      <c r="J119" s="54"/>
      <c r="K119" s="54"/>
      <c r="L119" s="54"/>
      <c r="M119" s="54"/>
      <c r="N119" s="52"/>
      <c r="O119" s="52"/>
      <c r="P119" s="52"/>
      <c r="Q119" s="52"/>
      <c r="R119" s="52"/>
      <c r="S119" s="52"/>
      <c r="T119" s="52"/>
      <c r="U119" s="52"/>
      <c r="V119" s="52"/>
    </row>
    <row r="120" spans="1:22">
      <c r="A120" s="47"/>
      <c r="B120" s="54"/>
      <c r="C120" s="54"/>
      <c r="D120" s="54"/>
      <c r="E120" s="54"/>
      <c r="F120" s="54"/>
      <c r="G120" s="54"/>
      <c r="H120" s="54"/>
      <c r="I120" s="54"/>
      <c r="J120" s="54"/>
      <c r="K120" s="54"/>
      <c r="L120" s="54"/>
      <c r="M120" s="54"/>
      <c r="N120" s="52"/>
      <c r="O120" s="52"/>
      <c r="P120" s="52"/>
      <c r="Q120" s="52"/>
      <c r="R120" s="52"/>
      <c r="S120" s="52"/>
      <c r="T120" s="52"/>
      <c r="U120" s="52"/>
      <c r="V120" s="52"/>
    </row>
    <row r="121" spans="1:22">
      <c r="A121" s="47"/>
      <c r="B121" s="54"/>
      <c r="C121" s="54"/>
      <c r="D121" s="54"/>
      <c r="E121" s="54"/>
      <c r="F121" s="54"/>
      <c r="G121" s="54"/>
      <c r="H121" s="54"/>
      <c r="I121" s="54"/>
      <c r="J121" s="54"/>
      <c r="K121" s="54"/>
      <c r="L121" s="54"/>
      <c r="M121" s="54"/>
      <c r="N121" s="52"/>
      <c r="O121" s="52"/>
      <c r="P121" s="52"/>
      <c r="Q121" s="52"/>
      <c r="R121" s="52"/>
      <c r="S121" s="52"/>
      <c r="T121" s="52"/>
      <c r="U121" s="52"/>
      <c r="V121" s="52"/>
    </row>
    <row r="122" spans="1:22">
      <c r="A122" s="47"/>
      <c r="B122" s="54"/>
      <c r="C122" s="54"/>
      <c r="D122" s="54"/>
      <c r="E122" s="54"/>
      <c r="F122" s="54"/>
      <c r="G122" s="54"/>
      <c r="H122" s="54"/>
      <c r="I122" s="54"/>
      <c r="J122" s="54"/>
      <c r="K122" s="54"/>
      <c r="L122" s="54"/>
      <c r="M122" s="54"/>
      <c r="N122" s="52"/>
      <c r="O122" s="52"/>
      <c r="P122" s="52"/>
      <c r="Q122" s="52"/>
      <c r="R122" s="52"/>
      <c r="S122" s="52"/>
      <c r="T122" s="52"/>
      <c r="U122" s="52"/>
      <c r="V122" s="52"/>
    </row>
    <row r="123" spans="1:22">
      <c r="A123" s="47"/>
      <c r="B123" s="54"/>
      <c r="C123" s="54"/>
      <c r="D123" s="54"/>
      <c r="E123" s="54"/>
      <c r="F123" s="54"/>
      <c r="G123" s="54"/>
      <c r="H123" s="54"/>
      <c r="I123" s="54"/>
      <c r="J123" s="54"/>
      <c r="K123" s="54"/>
      <c r="L123" s="54"/>
      <c r="M123" s="54"/>
      <c r="N123" s="52"/>
      <c r="O123" s="52"/>
      <c r="P123" s="52"/>
      <c r="Q123" s="52"/>
      <c r="R123" s="52"/>
      <c r="S123" s="52"/>
      <c r="T123" s="52"/>
      <c r="U123" s="52"/>
      <c r="V123" s="52"/>
    </row>
    <row r="124" spans="1:22">
      <c r="A124" s="47"/>
      <c r="B124" s="54"/>
      <c r="C124" s="54"/>
      <c r="D124" s="54"/>
      <c r="E124" s="54"/>
      <c r="F124" s="54"/>
      <c r="G124" s="54"/>
      <c r="H124" s="54"/>
      <c r="I124" s="54"/>
      <c r="J124" s="54"/>
      <c r="K124" s="54"/>
      <c r="L124" s="54"/>
      <c r="M124" s="54"/>
      <c r="N124" s="52"/>
      <c r="O124" s="52"/>
      <c r="P124" s="52"/>
      <c r="Q124" s="52"/>
      <c r="R124" s="52"/>
      <c r="S124" s="52"/>
      <c r="T124" s="52"/>
      <c r="U124" s="52"/>
      <c r="V124" s="52"/>
    </row>
    <row r="125" spans="1:22">
      <c r="A125" s="47"/>
      <c r="B125" s="54"/>
      <c r="C125" s="54"/>
      <c r="D125" s="54"/>
      <c r="E125" s="54"/>
      <c r="F125" s="54"/>
      <c r="G125" s="54"/>
      <c r="H125" s="54"/>
      <c r="I125" s="54"/>
      <c r="J125" s="54"/>
      <c r="K125" s="54"/>
      <c r="L125" s="54"/>
      <c r="M125" s="54"/>
      <c r="N125" s="52"/>
      <c r="O125" s="52"/>
      <c r="P125" s="52"/>
      <c r="Q125" s="52"/>
      <c r="R125" s="52"/>
      <c r="S125" s="52"/>
      <c r="T125" s="52"/>
      <c r="U125" s="52"/>
      <c r="V125" s="52"/>
    </row>
    <row r="126" spans="1:22">
      <c r="A126" s="47"/>
      <c r="B126" s="54"/>
      <c r="C126" s="54"/>
      <c r="D126" s="54"/>
      <c r="E126" s="54"/>
      <c r="F126" s="54"/>
      <c r="G126" s="54"/>
      <c r="H126" s="54"/>
      <c r="I126" s="54"/>
      <c r="J126" s="54"/>
      <c r="K126" s="54"/>
      <c r="L126" s="54"/>
      <c r="M126" s="54"/>
      <c r="N126" s="52"/>
      <c r="O126" s="52"/>
      <c r="P126" s="52"/>
      <c r="Q126" s="52"/>
      <c r="R126" s="52"/>
      <c r="S126" s="52"/>
      <c r="T126" s="52"/>
      <c r="U126" s="52"/>
      <c r="V126" s="52"/>
    </row>
    <row r="127" spans="1:22">
      <c r="A127" s="47"/>
      <c r="B127" s="54"/>
      <c r="C127" s="54"/>
      <c r="D127" s="54"/>
      <c r="E127" s="54"/>
      <c r="F127" s="54"/>
      <c r="G127" s="54"/>
      <c r="H127" s="54"/>
      <c r="I127" s="54"/>
      <c r="J127" s="54"/>
      <c r="K127" s="54"/>
      <c r="L127" s="54"/>
      <c r="M127" s="54"/>
      <c r="N127" s="52"/>
      <c r="O127" s="52"/>
      <c r="P127" s="52"/>
      <c r="Q127" s="52"/>
      <c r="R127" s="52"/>
      <c r="S127" s="52"/>
      <c r="T127" s="52"/>
      <c r="U127" s="52"/>
      <c r="V127" s="52"/>
    </row>
    <row r="128" spans="1:22">
      <c r="A128" s="47"/>
      <c r="B128" s="54"/>
      <c r="C128" s="54"/>
      <c r="D128" s="54"/>
      <c r="E128" s="54"/>
      <c r="F128" s="54"/>
      <c r="G128" s="54"/>
      <c r="H128" s="54"/>
      <c r="I128" s="54"/>
      <c r="J128" s="54"/>
      <c r="K128" s="54"/>
      <c r="L128" s="54"/>
      <c r="M128" s="54"/>
      <c r="N128" s="52"/>
      <c r="O128" s="52"/>
      <c r="P128" s="52"/>
      <c r="Q128" s="52"/>
      <c r="R128" s="52"/>
      <c r="S128" s="52"/>
      <c r="T128" s="52"/>
      <c r="U128" s="52"/>
      <c r="V128" s="52"/>
    </row>
    <row r="129" spans="1:22">
      <c r="A129" s="47"/>
      <c r="B129" s="54"/>
      <c r="C129" s="54"/>
      <c r="D129" s="54"/>
      <c r="E129" s="54"/>
      <c r="F129" s="54"/>
      <c r="G129" s="54"/>
      <c r="H129" s="54"/>
      <c r="I129" s="54"/>
      <c r="J129" s="54"/>
      <c r="K129" s="54"/>
      <c r="L129" s="54"/>
      <c r="M129" s="54"/>
      <c r="N129" s="52"/>
      <c r="O129" s="52"/>
      <c r="P129" s="52"/>
      <c r="Q129" s="52"/>
      <c r="R129" s="52"/>
      <c r="S129" s="52"/>
      <c r="T129" s="52"/>
      <c r="U129" s="52"/>
      <c r="V129" s="52"/>
    </row>
    <row r="130" spans="1:22">
      <c r="A130" s="47"/>
      <c r="B130" s="54"/>
      <c r="C130" s="54"/>
      <c r="D130" s="54"/>
      <c r="E130" s="54"/>
      <c r="F130" s="54"/>
      <c r="G130" s="54"/>
      <c r="H130" s="54"/>
      <c r="I130" s="54"/>
      <c r="J130" s="54"/>
      <c r="K130" s="54"/>
      <c r="L130" s="54"/>
      <c r="M130" s="54"/>
      <c r="N130" s="52"/>
      <c r="O130" s="52"/>
      <c r="P130" s="52"/>
      <c r="Q130" s="52"/>
      <c r="R130" s="52"/>
      <c r="S130" s="52"/>
      <c r="T130" s="52"/>
      <c r="U130" s="52"/>
      <c r="V130" s="52"/>
    </row>
    <row r="131" spans="1:22">
      <c r="A131" s="47"/>
      <c r="B131" s="54"/>
      <c r="C131" s="54"/>
      <c r="D131" s="54"/>
      <c r="E131" s="54"/>
      <c r="F131" s="54"/>
      <c r="G131" s="54"/>
      <c r="H131" s="54"/>
      <c r="I131" s="54"/>
      <c r="J131" s="54"/>
      <c r="K131" s="54"/>
      <c r="L131" s="54"/>
      <c r="M131" s="54"/>
      <c r="N131" s="52"/>
      <c r="O131" s="52"/>
      <c r="P131" s="52"/>
      <c r="Q131" s="52"/>
      <c r="R131" s="52"/>
      <c r="S131" s="52"/>
      <c r="T131" s="52"/>
      <c r="U131" s="52"/>
      <c r="V131" s="52"/>
    </row>
    <row r="132" spans="1:22">
      <c r="A132" s="47"/>
      <c r="B132" s="54"/>
      <c r="C132" s="54"/>
      <c r="D132" s="54"/>
      <c r="E132" s="54"/>
      <c r="F132" s="54"/>
      <c r="G132" s="54"/>
      <c r="H132" s="54"/>
      <c r="I132" s="54"/>
      <c r="J132" s="54"/>
      <c r="K132" s="54"/>
      <c r="L132" s="54"/>
      <c r="M132" s="54"/>
      <c r="N132" s="52"/>
      <c r="O132" s="52"/>
      <c r="P132" s="52"/>
      <c r="Q132" s="52"/>
      <c r="R132" s="52"/>
      <c r="S132" s="52"/>
      <c r="T132" s="52"/>
      <c r="U132" s="52"/>
      <c r="V132" s="52"/>
    </row>
    <row r="133" spans="1:22">
      <c r="A133" s="47"/>
      <c r="B133" s="54"/>
      <c r="C133" s="54"/>
      <c r="D133" s="54"/>
      <c r="E133" s="54"/>
      <c r="F133" s="54"/>
      <c r="G133" s="54"/>
      <c r="H133" s="54"/>
      <c r="I133" s="54"/>
      <c r="J133" s="54"/>
      <c r="K133" s="54"/>
      <c r="L133" s="54"/>
      <c r="M133" s="54"/>
      <c r="N133" s="52"/>
      <c r="O133" s="52"/>
      <c r="P133" s="52"/>
      <c r="Q133" s="52"/>
      <c r="R133" s="52"/>
      <c r="S133" s="52"/>
      <c r="T133" s="52"/>
      <c r="U133" s="52"/>
      <c r="V133" s="52"/>
    </row>
    <row r="134" spans="1:22">
      <c r="A134" s="47"/>
      <c r="B134" s="54"/>
      <c r="C134" s="54"/>
      <c r="D134" s="54"/>
      <c r="E134" s="54"/>
      <c r="F134" s="54"/>
      <c r="G134" s="54"/>
      <c r="H134" s="54"/>
      <c r="I134" s="54"/>
      <c r="J134" s="54"/>
      <c r="K134" s="54"/>
      <c r="L134" s="54"/>
      <c r="M134" s="54"/>
      <c r="N134" s="52"/>
      <c r="O134" s="52"/>
      <c r="P134" s="52"/>
      <c r="Q134" s="52"/>
      <c r="R134" s="52"/>
      <c r="S134" s="52"/>
      <c r="T134" s="52"/>
      <c r="U134" s="52"/>
      <c r="V134" s="52"/>
    </row>
    <row r="135" spans="1:22">
      <c r="A135" s="47"/>
      <c r="B135" s="54"/>
      <c r="C135" s="54"/>
      <c r="D135" s="54"/>
      <c r="E135" s="54"/>
      <c r="F135" s="54"/>
      <c r="G135" s="54"/>
      <c r="H135" s="54"/>
      <c r="I135" s="54"/>
      <c r="J135" s="54"/>
      <c r="K135" s="54"/>
      <c r="L135" s="54"/>
      <c r="M135" s="54"/>
      <c r="N135" s="52"/>
      <c r="O135" s="52"/>
      <c r="P135" s="52"/>
      <c r="Q135" s="52"/>
      <c r="R135" s="52"/>
      <c r="S135" s="52"/>
      <c r="T135" s="52"/>
      <c r="U135" s="52"/>
      <c r="V135" s="52"/>
    </row>
    <row r="136" spans="1:22">
      <c r="A136" s="47"/>
      <c r="B136" s="54"/>
      <c r="C136" s="54"/>
      <c r="D136" s="54"/>
      <c r="E136" s="54"/>
      <c r="F136" s="54"/>
      <c r="G136" s="54"/>
      <c r="H136" s="54"/>
      <c r="I136" s="54"/>
      <c r="J136" s="54"/>
      <c r="K136" s="54"/>
      <c r="L136" s="54"/>
      <c r="M136" s="54"/>
      <c r="N136" s="52"/>
      <c r="O136" s="52"/>
      <c r="P136" s="52"/>
      <c r="Q136" s="52"/>
      <c r="R136" s="52"/>
      <c r="S136" s="52"/>
      <c r="T136" s="52"/>
      <c r="U136" s="52"/>
      <c r="V136" s="52"/>
    </row>
    <row r="137" spans="1:22">
      <c r="A137" s="47"/>
      <c r="B137" s="54"/>
      <c r="C137" s="54"/>
      <c r="D137" s="54"/>
      <c r="E137" s="54"/>
      <c r="F137" s="54"/>
      <c r="G137" s="54"/>
      <c r="H137" s="54"/>
      <c r="I137" s="54"/>
      <c r="J137" s="54"/>
      <c r="K137" s="54"/>
      <c r="L137" s="54"/>
      <c r="M137" s="54"/>
      <c r="N137" s="52"/>
      <c r="O137" s="52"/>
      <c r="P137" s="52"/>
      <c r="Q137" s="52"/>
      <c r="R137" s="52"/>
      <c r="S137" s="52"/>
      <c r="T137" s="52"/>
      <c r="U137" s="52"/>
      <c r="V137" s="52"/>
    </row>
    <row r="138" spans="1:22">
      <c r="A138" s="47"/>
      <c r="B138" s="54"/>
      <c r="C138" s="54"/>
      <c r="D138" s="54"/>
      <c r="E138" s="54"/>
      <c r="F138" s="54"/>
      <c r="G138" s="54"/>
      <c r="H138" s="54"/>
      <c r="I138" s="54"/>
      <c r="J138" s="54"/>
      <c r="K138" s="54"/>
      <c r="L138" s="54"/>
      <c r="M138" s="54"/>
      <c r="N138" s="52"/>
      <c r="O138" s="52"/>
      <c r="P138" s="52"/>
      <c r="Q138" s="52"/>
      <c r="R138" s="52"/>
      <c r="S138" s="52"/>
      <c r="T138" s="52"/>
      <c r="U138" s="52"/>
      <c r="V138" s="52"/>
    </row>
    <row r="139" spans="1:22">
      <c r="A139" s="47"/>
      <c r="B139" s="54"/>
      <c r="C139" s="54"/>
      <c r="D139" s="54"/>
      <c r="E139" s="54"/>
      <c r="F139" s="54"/>
      <c r="G139" s="54"/>
      <c r="H139" s="54"/>
      <c r="I139" s="54"/>
      <c r="J139" s="54"/>
      <c r="K139" s="54"/>
      <c r="L139" s="54"/>
      <c r="M139" s="54"/>
      <c r="N139" s="52"/>
      <c r="O139" s="52"/>
      <c r="P139" s="52"/>
      <c r="Q139" s="52"/>
      <c r="R139" s="52"/>
      <c r="S139" s="52"/>
      <c r="T139" s="52"/>
      <c r="U139" s="52"/>
      <c r="V139" s="52"/>
    </row>
    <row r="140" spans="1:22">
      <c r="A140" s="47"/>
      <c r="B140" s="54"/>
      <c r="C140" s="54"/>
      <c r="D140" s="54"/>
      <c r="E140" s="54"/>
      <c r="F140" s="54"/>
      <c r="G140" s="54"/>
      <c r="H140" s="54"/>
      <c r="I140" s="54"/>
      <c r="J140" s="54"/>
      <c r="K140" s="54"/>
      <c r="L140" s="54"/>
      <c r="M140" s="54"/>
      <c r="N140" s="52"/>
      <c r="O140" s="52"/>
      <c r="P140" s="52"/>
      <c r="Q140" s="52"/>
      <c r="R140" s="52"/>
      <c r="S140" s="52"/>
      <c r="T140" s="52"/>
      <c r="U140" s="52"/>
      <c r="V140" s="52"/>
    </row>
    <row r="141" spans="1:22">
      <c r="A141" s="47"/>
      <c r="B141" s="54"/>
      <c r="C141" s="54"/>
      <c r="D141" s="54"/>
      <c r="E141" s="54"/>
      <c r="F141" s="54"/>
      <c r="G141" s="54"/>
      <c r="H141" s="54"/>
      <c r="I141" s="54"/>
      <c r="J141" s="54"/>
      <c r="K141" s="54"/>
      <c r="L141" s="54"/>
      <c r="M141" s="54"/>
      <c r="N141" s="52"/>
      <c r="O141" s="52"/>
      <c r="P141" s="52"/>
      <c r="Q141" s="52"/>
      <c r="R141" s="52"/>
      <c r="S141" s="52"/>
      <c r="T141" s="52"/>
      <c r="U141" s="52"/>
      <c r="V141" s="52"/>
    </row>
    <row r="142" spans="1:22">
      <c r="A142" s="47"/>
      <c r="B142" s="54"/>
      <c r="C142" s="54"/>
      <c r="D142" s="54"/>
      <c r="E142" s="54"/>
      <c r="F142" s="54"/>
      <c r="G142" s="54"/>
      <c r="H142" s="54"/>
      <c r="I142" s="54"/>
      <c r="J142" s="54"/>
      <c r="K142" s="54"/>
      <c r="L142" s="54"/>
      <c r="M142" s="54"/>
      <c r="N142" s="52"/>
      <c r="O142" s="52"/>
      <c r="P142" s="52"/>
      <c r="Q142" s="52"/>
      <c r="R142" s="52"/>
      <c r="S142" s="52"/>
      <c r="T142" s="52"/>
      <c r="U142" s="52"/>
      <c r="V142" s="52"/>
    </row>
    <row r="143" spans="1:22">
      <c r="A143" s="47"/>
      <c r="B143" s="54"/>
      <c r="C143" s="54"/>
      <c r="D143" s="54"/>
      <c r="E143" s="54"/>
      <c r="F143" s="54"/>
      <c r="G143" s="54"/>
      <c r="H143" s="54"/>
      <c r="I143" s="54"/>
      <c r="J143" s="54"/>
      <c r="K143" s="54"/>
      <c r="L143" s="54"/>
      <c r="M143" s="54"/>
      <c r="N143" s="52"/>
      <c r="O143" s="52"/>
      <c r="P143" s="52"/>
      <c r="Q143" s="52"/>
      <c r="R143" s="52"/>
      <c r="S143" s="52"/>
      <c r="T143" s="52"/>
      <c r="U143" s="52"/>
      <c r="V143" s="52"/>
    </row>
    <row r="144" spans="1:22">
      <c r="A144" s="47"/>
      <c r="B144" s="54"/>
      <c r="C144" s="54"/>
      <c r="D144" s="54"/>
      <c r="E144" s="54"/>
      <c r="F144" s="54"/>
      <c r="G144" s="54"/>
      <c r="H144" s="54"/>
      <c r="I144" s="54"/>
      <c r="J144" s="54"/>
      <c r="K144" s="54"/>
      <c r="L144" s="54"/>
      <c r="M144" s="54"/>
      <c r="N144" s="52"/>
      <c r="O144" s="52"/>
      <c r="P144" s="52"/>
      <c r="Q144" s="52"/>
      <c r="R144" s="52"/>
      <c r="S144" s="52"/>
      <c r="T144" s="52"/>
      <c r="U144" s="52"/>
      <c r="V144" s="52"/>
    </row>
    <row r="145" spans="1:22">
      <c r="A145" s="47"/>
      <c r="B145" s="54"/>
      <c r="C145" s="54"/>
      <c r="D145" s="54"/>
      <c r="E145" s="54"/>
      <c r="F145" s="54"/>
      <c r="G145" s="54"/>
      <c r="H145" s="54"/>
      <c r="I145" s="54"/>
      <c r="J145" s="54"/>
      <c r="K145" s="54"/>
      <c r="L145" s="54"/>
      <c r="M145" s="54"/>
      <c r="N145" s="52"/>
      <c r="O145" s="52"/>
      <c r="P145" s="52"/>
      <c r="Q145" s="52"/>
      <c r="R145" s="52"/>
      <c r="S145" s="52"/>
      <c r="T145" s="52"/>
      <c r="U145" s="52"/>
      <c r="V145" s="52"/>
    </row>
    <row r="146" spans="1:22">
      <c r="A146" s="47"/>
      <c r="B146" s="54"/>
      <c r="C146" s="54"/>
      <c r="D146" s="54"/>
      <c r="E146" s="54"/>
      <c r="F146" s="54"/>
      <c r="G146" s="54"/>
      <c r="H146" s="54"/>
      <c r="I146" s="54"/>
      <c r="J146" s="54"/>
      <c r="K146" s="54"/>
      <c r="L146" s="54"/>
      <c r="M146" s="54"/>
      <c r="N146" s="52"/>
      <c r="O146" s="52"/>
      <c r="P146" s="52"/>
      <c r="Q146" s="52"/>
      <c r="R146" s="52"/>
      <c r="S146" s="52"/>
      <c r="T146" s="52"/>
      <c r="U146" s="52"/>
      <c r="V146" s="52"/>
    </row>
    <row r="147" spans="1:22">
      <c r="A147" s="47"/>
      <c r="B147" s="54"/>
      <c r="C147" s="54"/>
      <c r="D147" s="54"/>
      <c r="E147" s="54"/>
      <c r="F147" s="54"/>
      <c r="G147" s="54"/>
      <c r="H147" s="54"/>
      <c r="I147" s="54"/>
      <c r="J147" s="54"/>
      <c r="K147" s="54"/>
      <c r="L147" s="54"/>
      <c r="M147" s="54"/>
      <c r="N147" s="52"/>
      <c r="O147" s="52"/>
      <c r="P147" s="52"/>
      <c r="Q147" s="52"/>
      <c r="R147" s="52"/>
      <c r="S147" s="52"/>
      <c r="T147" s="52"/>
      <c r="U147" s="52"/>
      <c r="V147" s="52"/>
    </row>
    <row r="148" spans="1:22">
      <c r="A148" s="47"/>
      <c r="B148" s="54"/>
      <c r="C148" s="54"/>
      <c r="D148" s="54"/>
      <c r="E148" s="54"/>
      <c r="F148" s="54"/>
      <c r="G148" s="54"/>
      <c r="H148" s="54"/>
      <c r="I148" s="54"/>
      <c r="J148" s="54"/>
      <c r="K148" s="54"/>
      <c r="L148" s="54"/>
      <c r="M148" s="54"/>
      <c r="N148" s="52"/>
      <c r="O148" s="52"/>
      <c r="P148" s="52"/>
      <c r="Q148" s="52"/>
      <c r="R148" s="52"/>
      <c r="S148" s="52"/>
      <c r="T148" s="52"/>
      <c r="U148" s="52"/>
      <c r="V148" s="52"/>
    </row>
    <row r="149" spans="1:22">
      <c r="A149" s="47"/>
      <c r="B149" s="54"/>
      <c r="C149" s="54"/>
      <c r="D149" s="54"/>
      <c r="E149" s="54"/>
      <c r="F149" s="54"/>
      <c r="G149" s="54"/>
      <c r="H149" s="54"/>
      <c r="I149" s="54"/>
      <c r="J149" s="54"/>
      <c r="K149" s="54"/>
      <c r="L149" s="54"/>
      <c r="M149" s="54"/>
      <c r="N149" s="52"/>
      <c r="O149" s="52"/>
      <c r="P149" s="52"/>
      <c r="Q149" s="52"/>
      <c r="R149" s="52"/>
      <c r="S149" s="52"/>
      <c r="T149" s="52"/>
      <c r="U149" s="52"/>
      <c r="V149" s="52"/>
    </row>
    <row r="150" spans="1:22">
      <c r="A150" s="47"/>
      <c r="B150" s="54"/>
      <c r="C150" s="54"/>
      <c r="D150" s="54"/>
      <c r="E150" s="54"/>
      <c r="F150" s="54"/>
      <c r="G150" s="54"/>
      <c r="H150" s="54"/>
      <c r="I150" s="54"/>
      <c r="J150" s="54"/>
      <c r="K150" s="54"/>
      <c r="L150" s="54"/>
      <c r="M150" s="54"/>
      <c r="N150" s="52"/>
      <c r="O150" s="52"/>
      <c r="P150" s="52"/>
      <c r="Q150" s="52"/>
      <c r="R150" s="52"/>
      <c r="S150" s="52"/>
      <c r="T150" s="52"/>
      <c r="U150" s="52"/>
      <c r="V150" s="52"/>
    </row>
    <row r="151" spans="1:22">
      <c r="A151" s="47"/>
      <c r="B151" s="54"/>
      <c r="C151" s="54"/>
      <c r="D151" s="54"/>
      <c r="E151" s="54"/>
      <c r="F151" s="54"/>
      <c r="G151" s="54"/>
      <c r="H151" s="54"/>
      <c r="I151" s="54"/>
      <c r="J151" s="54"/>
      <c r="K151" s="54"/>
      <c r="L151" s="54"/>
      <c r="M151" s="54"/>
      <c r="N151" s="52"/>
      <c r="O151" s="52"/>
      <c r="P151" s="52"/>
      <c r="Q151" s="52"/>
      <c r="R151" s="52"/>
      <c r="S151" s="52"/>
      <c r="T151" s="52"/>
      <c r="U151" s="52"/>
      <c r="V151" s="52"/>
    </row>
    <row r="152" spans="1:22">
      <c r="A152" s="47"/>
      <c r="B152" s="54"/>
      <c r="C152" s="54"/>
      <c r="D152" s="54"/>
      <c r="E152" s="54"/>
      <c r="F152" s="54"/>
      <c r="G152" s="54"/>
      <c r="H152" s="54"/>
      <c r="I152" s="54"/>
      <c r="J152" s="54"/>
      <c r="K152" s="54"/>
      <c r="L152" s="54"/>
      <c r="M152" s="54"/>
      <c r="N152" s="52"/>
      <c r="O152" s="52"/>
      <c r="P152" s="52"/>
      <c r="Q152" s="52"/>
      <c r="R152" s="52"/>
      <c r="S152" s="52"/>
      <c r="T152" s="52"/>
      <c r="U152" s="52"/>
      <c r="V152" s="52"/>
    </row>
    <row r="153" spans="1:22">
      <c r="A153" s="47"/>
      <c r="B153" s="54"/>
      <c r="C153" s="54"/>
      <c r="D153" s="54"/>
      <c r="E153" s="54"/>
      <c r="F153" s="54"/>
      <c r="G153" s="54"/>
      <c r="H153" s="54"/>
      <c r="I153" s="54"/>
      <c r="J153" s="54"/>
      <c r="K153" s="54"/>
      <c r="L153" s="54"/>
      <c r="M153" s="54"/>
      <c r="N153" s="52"/>
      <c r="O153" s="52"/>
      <c r="P153" s="52"/>
      <c r="Q153" s="52"/>
      <c r="R153" s="52"/>
      <c r="S153" s="52"/>
      <c r="T153" s="52"/>
      <c r="U153" s="52"/>
      <c r="V153" s="52"/>
    </row>
    <row r="154" spans="1:22">
      <c r="A154" s="47"/>
      <c r="B154" s="54"/>
      <c r="C154" s="54"/>
      <c r="D154" s="54"/>
      <c r="E154" s="54"/>
      <c r="F154" s="54"/>
      <c r="G154" s="54"/>
      <c r="H154" s="54"/>
      <c r="I154" s="54"/>
      <c r="J154" s="54"/>
      <c r="K154" s="54"/>
      <c r="L154" s="54"/>
      <c r="M154" s="54"/>
      <c r="N154" s="52"/>
      <c r="O154" s="52"/>
      <c r="P154" s="52"/>
      <c r="Q154" s="52"/>
      <c r="R154" s="52"/>
      <c r="S154" s="52"/>
      <c r="T154" s="52"/>
      <c r="U154" s="52"/>
      <c r="V154" s="52"/>
    </row>
    <row r="155" spans="1:22">
      <c r="A155" s="47"/>
      <c r="B155" s="54"/>
      <c r="C155" s="54"/>
      <c r="D155" s="54"/>
      <c r="E155" s="54"/>
      <c r="F155" s="54"/>
      <c r="G155" s="54"/>
      <c r="H155" s="54"/>
      <c r="I155" s="54"/>
      <c r="J155" s="54"/>
      <c r="K155" s="54"/>
      <c r="L155" s="54"/>
      <c r="M155" s="54"/>
      <c r="N155" s="52"/>
      <c r="O155" s="52"/>
      <c r="P155" s="52"/>
      <c r="Q155" s="52"/>
      <c r="R155" s="52"/>
      <c r="S155" s="52"/>
      <c r="T155" s="52"/>
      <c r="U155" s="52"/>
      <c r="V155" s="52"/>
    </row>
    <row r="156" spans="1:22">
      <c r="A156" s="47"/>
      <c r="B156" s="47"/>
      <c r="C156" s="47"/>
      <c r="D156" s="47"/>
      <c r="E156" s="47"/>
      <c r="F156" s="47"/>
      <c r="G156" s="47"/>
      <c r="H156" s="47"/>
      <c r="I156" s="47"/>
      <c r="J156" s="47"/>
      <c r="K156" s="47"/>
      <c r="L156" s="47"/>
      <c r="M156" s="47"/>
    </row>
    <row r="157" spans="1:22">
      <c r="A157" s="47"/>
      <c r="B157" s="47"/>
      <c r="C157" s="47"/>
      <c r="D157" s="47"/>
      <c r="E157" s="47"/>
      <c r="F157" s="47"/>
      <c r="G157" s="47"/>
      <c r="H157" s="47"/>
      <c r="I157" s="47"/>
      <c r="J157" s="47"/>
      <c r="K157" s="47"/>
      <c r="L157" s="47"/>
      <c r="M157" s="47"/>
    </row>
    <row r="158" spans="1:22">
      <c r="A158" s="47"/>
      <c r="B158" s="47"/>
      <c r="C158" s="47"/>
      <c r="D158" s="47"/>
      <c r="E158" s="47"/>
      <c r="F158" s="47"/>
      <c r="G158" s="47"/>
      <c r="H158" s="47"/>
      <c r="I158" s="47"/>
      <c r="J158" s="47"/>
      <c r="K158" s="47"/>
      <c r="L158" s="47"/>
      <c r="M158" s="47"/>
    </row>
    <row r="159" spans="1:22">
      <c r="A159" s="47"/>
      <c r="B159" s="47"/>
      <c r="C159" s="47"/>
      <c r="D159" s="47"/>
      <c r="E159" s="47"/>
      <c r="F159" s="47"/>
      <c r="G159" s="47"/>
      <c r="H159" s="47"/>
      <c r="I159" s="47"/>
      <c r="J159" s="47"/>
      <c r="K159" s="47"/>
      <c r="L159" s="47"/>
      <c r="M159" s="47"/>
    </row>
    <row r="160" spans="1:22">
      <c r="A160" s="47"/>
      <c r="B160" s="47"/>
      <c r="C160" s="47"/>
      <c r="D160" s="47"/>
      <c r="E160" s="47"/>
      <c r="F160" s="47"/>
      <c r="G160" s="47"/>
      <c r="H160" s="47"/>
      <c r="I160" s="47"/>
      <c r="J160" s="47"/>
      <c r="K160" s="47"/>
      <c r="L160" s="47"/>
      <c r="M160" s="47"/>
    </row>
    <row r="161" spans="1:13">
      <c r="A161" s="47"/>
      <c r="B161" s="47"/>
      <c r="C161" s="47"/>
      <c r="D161" s="47"/>
      <c r="E161" s="47"/>
      <c r="F161" s="47"/>
      <c r="G161" s="47"/>
      <c r="H161" s="47"/>
      <c r="I161" s="47"/>
      <c r="J161" s="47"/>
      <c r="K161" s="47"/>
      <c r="L161" s="47"/>
      <c r="M161" s="47"/>
    </row>
    <row r="162" spans="1:13">
      <c r="A162" s="47"/>
      <c r="B162" s="47"/>
      <c r="C162" s="47"/>
      <c r="D162" s="47"/>
      <c r="E162" s="47"/>
      <c r="F162" s="47"/>
      <c r="G162" s="47"/>
      <c r="H162" s="47"/>
      <c r="I162" s="47"/>
      <c r="J162" s="47"/>
      <c r="K162" s="47"/>
      <c r="L162" s="47"/>
      <c r="M162" s="47"/>
    </row>
    <row r="163" spans="1:13">
      <c r="A163" s="47"/>
      <c r="B163" s="47"/>
      <c r="C163" s="47"/>
      <c r="D163" s="47"/>
      <c r="E163" s="47"/>
      <c r="F163" s="47"/>
      <c r="G163" s="47"/>
      <c r="H163" s="47"/>
      <c r="I163" s="47"/>
      <c r="J163" s="47"/>
      <c r="K163" s="47"/>
      <c r="L163" s="47"/>
      <c r="M163" s="47"/>
    </row>
    <row r="164" spans="1:13">
      <c r="A164" s="47"/>
      <c r="B164" s="47"/>
      <c r="C164" s="47"/>
      <c r="D164" s="47"/>
      <c r="E164" s="47"/>
      <c r="F164" s="47"/>
      <c r="G164" s="47"/>
      <c r="H164" s="47"/>
      <c r="I164" s="47"/>
      <c r="J164" s="47"/>
      <c r="K164" s="47"/>
      <c r="L164" s="47"/>
      <c r="M164" s="47"/>
    </row>
    <row r="165" spans="1:13">
      <c r="A165" s="47"/>
      <c r="B165" s="47"/>
      <c r="C165" s="47"/>
      <c r="D165" s="47"/>
      <c r="E165" s="47"/>
      <c r="F165" s="47"/>
      <c r="G165" s="47"/>
      <c r="H165" s="47"/>
      <c r="I165" s="47"/>
      <c r="J165" s="47"/>
      <c r="K165" s="47"/>
      <c r="L165" s="47"/>
      <c r="M165" s="47"/>
    </row>
    <row r="166" spans="1:13">
      <c r="A166" s="47"/>
      <c r="B166" s="47"/>
      <c r="C166" s="47"/>
      <c r="D166" s="47"/>
      <c r="E166" s="47"/>
      <c r="F166" s="47"/>
      <c r="G166" s="47"/>
      <c r="H166" s="47"/>
      <c r="I166" s="47"/>
      <c r="J166" s="47"/>
      <c r="K166" s="47"/>
      <c r="L166" s="47"/>
      <c r="M166" s="47"/>
    </row>
    <row r="167" spans="1:13">
      <c r="A167" s="47"/>
      <c r="B167" s="47"/>
      <c r="C167" s="47"/>
      <c r="D167" s="47"/>
      <c r="E167" s="47"/>
      <c r="F167" s="47"/>
      <c r="G167" s="47"/>
      <c r="H167" s="47"/>
      <c r="I167" s="47"/>
      <c r="J167" s="47"/>
      <c r="K167" s="47"/>
      <c r="L167" s="47"/>
      <c r="M167" s="47"/>
    </row>
    <row r="168" spans="1:13">
      <c r="A168" s="47"/>
      <c r="B168" s="47"/>
      <c r="C168" s="47"/>
      <c r="D168" s="47"/>
      <c r="E168" s="47"/>
      <c r="F168" s="47"/>
      <c r="G168" s="47"/>
      <c r="H168" s="47"/>
      <c r="I168" s="47"/>
      <c r="J168" s="47"/>
      <c r="K168" s="47"/>
      <c r="L168" s="47"/>
      <c r="M168" s="47"/>
    </row>
    <row r="169" spans="1:13">
      <c r="A169" s="47"/>
      <c r="B169" s="47"/>
      <c r="C169" s="47"/>
      <c r="D169" s="47"/>
      <c r="E169" s="47"/>
      <c r="F169" s="47"/>
      <c r="G169" s="47"/>
      <c r="H169" s="47"/>
      <c r="I169" s="47"/>
      <c r="J169" s="47"/>
      <c r="K169" s="47"/>
      <c r="L169" s="47"/>
      <c r="M169" s="47"/>
    </row>
    <row r="170" spans="1:13">
      <c r="A170" s="47"/>
      <c r="B170" s="47"/>
      <c r="C170" s="47"/>
      <c r="D170" s="47"/>
      <c r="E170" s="47"/>
      <c r="F170" s="47"/>
      <c r="G170" s="47"/>
      <c r="H170" s="47"/>
      <c r="I170" s="47"/>
      <c r="J170" s="47"/>
      <c r="K170" s="47"/>
      <c r="L170" s="47"/>
      <c r="M170" s="47"/>
    </row>
    <row r="171" spans="1:13">
      <c r="A171" s="47"/>
      <c r="B171" s="47"/>
      <c r="C171" s="47"/>
      <c r="D171" s="47"/>
      <c r="E171" s="47"/>
      <c r="F171" s="47"/>
      <c r="G171" s="47"/>
      <c r="H171" s="47"/>
      <c r="I171" s="47"/>
      <c r="J171" s="47"/>
      <c r="K171" s="47"/>
      <c r="L171" s="47"/>
      <c r="M171" s="47"/>
    </row>
    <row r="172" spans="1:13">
      <c r="A172" s="47"/>
      <c r="B172" s="47"/>
      <c r="C172" s="47"/>
      <c r="D172" s="47"/>
      <c r="E172" s="47"/>
      <c r="F172" s="47"/>
      <c r="G172" s="47"/>
      <c r="H172" s="47"/>
      <c r="I172" s="47"/>
      <c r="J172" s="47"/>
      <c r="K172" s="47"/>
      <c r="L172" s="47"/>
      <c r="M172" s="47"/>
    </row>
    <row r="173" spans="1:13">
      <c r="A173" s="47"/>
      <c r="B173" s="47"/>
      <c r="C173" s="47"/>
      <c r="D173" s="47"/>
      <c r="E173" s="47"/>
      <c r="F173" s="47"/>
      <c r="G173" s="47"/>
      <c r="H173" s="47"/>
      <c r="I173" s="47"/>
      <c r="J173" s="47"/>
      <c r="K173" s="47"/>
      <c r="L173" s="47"/>
      <c r="M173" s="47"/>
    </row>
    <row r="174" spans="1:13">
      <c r="A174" s="47"/>
      <c r="B174" s="47"/>
      <c r="C174" s="47"/>
      <c r="D174" s="47"/>
      <c r="E174" s="47"/>
      <c r="F174" s="47"/>
      <c r="G174" s="47"/>
      <c r="H174" s="47"/>
      <c r="I174" s="47"/>
      <c r="J174" s="47"/>
      <c r="K174" s="47"/>
      <c r="L174" s="47"/>
      <c r="M174" s="47"/>
    </row>
    <row r="175" spans="1:13">
      <c r="A175" s="47"/>
      <c r="B175" s="47"/>
      <c r="C175" s="47"/>
      <c r="D175" s="47"/>
      <c r="E175" s="47"/>
      <c r="F175" s="47"/>
      <c r="G175" s="47"/>
      <c r="H175" s="47"/>
      <c r="I175" s="47"/>
      <c r="J175" s="47"/>
      <c r="K175" s="47"/>
      <c r="L175" s="47"/>
      <c r="M175" s="47"/>
    </row>
    <row r="176" spans="1:13">
      <c r="A176" s="47"/>
      <c r="B176" s="47"/>
      <c r="C176" s="47"/>
      <c r="D176" s="47"/>
      <c r="E176" s="47"/>
      <c r="F176" s="47"/>
      <c r="G176" s="47"/>
      <c r="H176" s="47"/>
      <c r="I176" s="47"/>
      <c r="J176" s="47"/>
      <c r="K176" s="47"/>
      <c r="L176" s="47"/>
      <c r="M176" s="47"/>
    </row>
    <row r="177" spans="1:13">
      <c r="A177" s="47"/>
      <c r="B177" s="47"/>
      <c r="C177" s="47"/>
      <c r="D177" s="47"/>
      <c r="E177" s="47"/>
      <c r="F177" s="47"/>
      <c r="G177" s="47"/>
      <c r="H177" s="47"/>
      <c r="I177" s="47"/>
      <c r="J177" s="47"/>
      <c r="K177" s="47"/>
      <c r="L177" s="47"/>
      <c r="M177" s="47"/>
    </row>
    <row r="178" spans="1:13">
      <c r="A178" s="47"/>
      <c r="B178" s="47"/>
      <c r="C178" s="47"/>
      <c r="D178" s="47"/>
      <c r="E178" s="47"/>
      <c r="F178" s="47"/>
      <c r="G178" s="47"/>
      <c r="H178" s="47"/>
      <c r="I178" s="47"/>
      <c r="J178" s="47"/>
      <c r="K178" s="47"/>
      <c r="L178" s="47"/>
      <c r="M178" s="47"/>
    </row>
    <row r="179" spans="1:13">
      <c r="A179" s="47"/>
      <c r="B179" s="47"/>
      <c r="C179" s="47"/>
      <c r="D179" s="47"/>
      <c r="E179" s="47"/>
      <c r="F179" s="47"/>
      <c r="G179" s="47"/>
      <c r="H179" s="47"/>
      <c r="I179" s="47"/>
      <c r="J179" s="47"/>
      <c r="K179" s="47"/>
      <c r="L179" s="47"/>
      <c r="M179" s="47"/>
    </row>
    <row r="180" spans="1:13">
      <c r="A180" s="47"/>
      <c r="B180" s="47"/>
      <c r="C180" s="47"/>
      <c r="D180" s="47"/>
      <c r="E180" s="47"/>
      <c r="F180" s="47"/>
      <c r="G180" s="47"/>
      <c r="H180" s="47"/>
      <c r="I180" s="47"/>
      <c r="J180" s="47"/>
      <c r="K180" s="47"/>
      <c r="L180" s="47"/>
      <c r="M180" s="47"/>
    </row>
    <row r="181" spans="1:13">
      <c r="A181" s="47"/>
      <c r="B181" s="47"/>
      <c r="C181" s="47"/>
      <c r="D181" s="47"/>
      <c r="E181" s="47"/>
      <c r="F181" s="47"/>
      <c r="G181" s="47"/>
      <c r="H181" s="47"/>
      <c r="I181" s="47"/>
      <c r="J181" s="47"/>
      <c r="K181" s="47"/>
      <c r="L181" s="47"/>
      <c r="M181" s="47"/>
    </row>
    <row r="182" spans="1:13">
      <c r="A182" s="47"/>
      <c r="B182" s="47"/>
      <c r="C182" s="47"/>
      <c r="D182" s="47"/>
      <c r="E182" s="47"/>
      <c r="F182" s="47"/>
      <c r="G182" s="47"/>
      <c r="H182" s="47"/>
      <c r="I182" s="47"/>
      <c r="J182" s="47"/>
      <c r="K182" s="47"/>
      <c r="L182" s="47"/>
      <c r="M182" s="47"/>
    </row>
    <row r="183" spans="1:13">
      <c r="A183" s="47"/>
      <c r="B183" s="47"/>
      <c r="C183" s="47"/>
      <c r="D183" s="47"/>
      <c r="E183" s="47"/>
      <c r="F183" s="47"/>
      <c r="G183" s="47"/>
      <c r="H183" s="47"/>
      <c r="I183" s="47"/>
      <c r="J183" s="47"/>
      <c r="K183" s="47"/>
      <c r="L183" s="47"/>
      <c r="M183" s="47"/>
    </row>
    <row r="184" spans="1:13">
      <c r="A184" s="47"/>
      <c r="B184" s="47"/>
      <c r="C184" s="47"/>
      <c r="D184" s="47"/>
      <c r="E184" s="47"/>
      <c r="F184" s="47"/>
      <c r="G184" s="47"/>
      <c r="H184" s="47"/>
      <c r="I184" s="47"/>
      <c r="J184" s="47"/>
      <c r="K184" s="47"/>
      <c r="L184" s="47"/>
      <c r="M184" s="47"/>
    </row>
    <row r="185" spans="1:13">
      <c r="A185" s="47"/>
      <c r="B185" s="47"/>
      <c r="C185" s="47"/>
      <c r="D185" s="47"/>
      <c r="E185" s="47"/>
      <c r="F185" s="47"/>
      <c r="G185" s="47"/>
      <c r="H185" s="47"/>
      <c r="I185" s="47"/>
      <c r="J185" s="47"/>
      <c r="K185" s="47"/>
      <c r="L185" s="47"/>
      <c r="M185" s="47"/>
    </row>
    <row r="186" spans="1:13">
      <c r="A186" s="47"/>
      <c r="B186" s="47"/>
      <c r="C186" s="47"/>
      <c r="D186" s="47"/>
      <c r="E186" s="47"/>
      <c r="F186" s="47"/>
      <c r="G186" s="47"/>
      <c r="H186" s="47"/>
      <c r="I186" s="47"/>
      <c r="J186" s="47"/>
      <c r="K186" s="47"/>
      <c r="L186" s="47"/>
      <c r="M186" s="47"/>
    </row>
    <row r="187" spans="1:13">
      <c r="A187" s="47"/>
      <c r="B187" s="47"/>
      <c r="C187" s="47"/>
      <c r="D187" s="47"/>
      <c r="E187" s="47"/>
      <c r="F187" s="47"/>
      <c r="G187" s="47"/>
      <c r="H187" s="47"/>
      <c r="I187" s="47"/>
      <c r="J187" s="47"/>
      <c r="K187" s="47"/>
      <c r="L187" s="47"/>
      <c r="M187" s="47"/>
    </row>
    <row r="188" spans="1:13">
      <c r="A188" s="47"/>
      <c r="B188" s="47"/>
      <c r="C188" s="47"/>
      <c r="D188" s="47"/>
      <c r="E188" s="47"/>
      <c r="F188" s="47"/>
      <c r="G188" s="47"/>
      <c r="H188" s="47"/>
      <c r="I188" s="47"/>
      <c r="J188" s="47"/>
      <c r="K188" s="47"/>
      <c r="L188" s="47"/>
      <c r="M188" s="47"/>
    </row>
    <row r="189" spans="1:13">
      <c r="A189" s="47"/>
      <c r="B189" s="47"/>
      <c r="C189" s="47"/>
      <c r="D189" s="47"/>
      <c r="E189" s="47"/>
      <c r="F189" s="47"/>
      <c r="G189" s="47"/>
      <c r="H189" s="47"/>
      <c r="I189" s="47"/>
      <c r="J189" s="47"/>
      <c r="K189" s="47"/>
      <c r="L189" s="47"/>
      <c r="M189" s="47"/>
    </row>
    <row r="190" spans="1:13">
      <c r="A190" s="47"/>
      <c r="B190" s="47"/>
      <c r="C190" s="47"/>
      <c r="D190" s="47"/>
      <c r="E190" s="47"/>
      <c r="F190" s="47"/>
      <c r="G190" s="47"/>
      <c r="H190" s="47"/>
      <c r="I190" s="47"/>
      <c r="J190" s="47"/>
      <c r="K190" s="47"/>
      <c r="L190" s="47"/>
      <c r="M190" s="47"/>
    </row>
    <row r="191" spans="1:13">
      <c r="A191" s="47"/>
      <c r="B191" s="47"/>
      <c r="C191" s="47"/>
      <c r="D191" s="47"/>
      <c r="E191" s="47"/>
      <c r="F191" s="47"/>
      <c r="G191" s="47"/>
      <c r="H191" s="47"/>
      <c r="I191" s="47"/>
      <c r="J191" s="47"/>
      <c r="K191" s="47"/>
      <c r="L191" s="47"/>
      <c r="M191" s="47"/>
    </row>
    <row r="192" spans="1:13">
      <c r="A192" s="47"/>
      <c r="B192" s="47"/>
      <c r="C192" s="47"/>
      <c r="D192" s="47"/>
      <c r="E192" s="47"/>
      <c r="F192" s="47"/>
      <c r="G192" s="47"/>
      <c r="H192" s="47"/>
      <c r="I192" s="47"/>
      <c r="J192" s="47"/>
      <c r="K192" s="47"/>
      <c r="L192" s="47"/>
      <c r="M192" s="47"/>
    </row>
    <row r="193" spans="1:13">
      <c r="A193" s="47"/>
      <c r="B193" s="47"/>
      <c r="C193" s="47"/>
      <c r="D193" s="47"/>
      <c r="E193" s="47"/>
      <c r="F193" s="47"/>
      <c r="G193" s="47"/>
      <c r="H193" s="47"/>
      <c r="I193" s="47"/>
      <c r="J193" s="47"/>
      <c r="K193" s="47"/>
      <c r="L193" s="47"/>
      <c r="M193" s="47"/>
    </row>
    <row r="194" spans="1:13">
      <c r="A194" s="47"/>
      <c r="B194" s="47"/>
      <c r="C194" s="47"/>
      <c r="D194" s="47"/>
      <c r="E194" s="47"/>
      <c r="F194" s="47"/>
      <c r="G194" s="47"/>
      <c r="H194" s="47"/>
      <c r="I194" s="47"/>
      <c r="J194" s="47"/>
      <c r="K194" s="47"/>
      <c r="L194" s="47"/>
      <c r="M194" s="47"/>
    </row>
    <row r="195" spans="1:13">
      <c r="A195" s="47"/>
      <c r="B195" s="47"/>
      <c r="C195" s="47"/>
      <c r="D195" s="47"/>
      <c r="E195" s="47"/>
      <c r="F195" s="47"/>
      <c r="G195" s="47"/>
      <c r="H195" s="47"/>
      <c r="I195" s="47"/>
      <c r="J195" s="47"/>
      <c r="K195" s="47"/>
      <c r="L195" s="47"/>
      <c r="M195" s="47"/>
    </row>
    <row r="196" spans="1:13">
      <c r="A196" s="47"/>
      <c r="B196" s="47"/>
      <c r="C196" s="47"/>
      <c r="D196" s="47"/>
      <c r="E196" s="47"/>
      <c r="F196" s="47"/>
      <c r="G196" s="47"/>
      <c r="H196" s="47"/>
      <c r="I196" s="47"/>
      <c r="J196" s="47"/>
      <c r="K196" s="47"/>
      <c r="L196" s="47"/>
      <c r="M196" s="47"/>
    </row>
    <row r="197" spans="1:13">
      <c r="A197" s="47"/>
      <c r="B197" s="47"/>
      <c r="C197" s="47"/>
      <c r="D197" s="47"/>
      <c r="E197" s="47"/>
      <c r="F197" s="47"/>
      <c r="G197" s="47"/>
      <c r="H197" s="47"/>
      <c r="I197" s="47"/>
      <c r="J197" s="47"/>
      <c r="K197" s="47"/>
      <c r="L197" s="47"/>
      <c r="M197" s="47"/>
    </row>
    <row r="198" spans="1:13">
      <c r="A198" s="47"/>
      <c r="B198" s="47"/>
      <c r="C198" s="47"/>
      <c r="D198" s="47"/>
      <c r="E198" s="47"/>
      <c r="F198" s="47"/>
      <c r="G198" s="47"/>
      <c r="H198" s="47"/>
      <c r="I198" s="47"/>
      <c r="J198" s="47"/>
      <c r="K198" s="47"/>
      <c r="L198" s="47"/>
      <c r="M198" s="47"/>
    </row>
    <row r="199" spans="1:13">
      <c r="A199" s="47"/>
      <c r="B199" s="47"/>
      <c r="C199" s="47"/>
      <c r="D199" s="47"/>
      <c r="E199" s="47"/>
      <c r="F199" s="47"/>
      <c r="G199" s="47"/>
      <c r="H199" s="47"/>
      <c r="I199" s="47"/>
      <c r="J199" s="47"/>
      <c r="K199" s="47"/>
      <c r="L199" s="47"/>
      <c r="M199" s="47"/>
    </row>
    <row r="200" spans="1:13">
      <c r="A200" s="47"/>
      <c r="B200" s="47"/>
      <c r="C200" s="47"/>
      <c r="D200" s="47"/>
      <c r="E200" s="47"/>
      <c r="F200" s="47"/>
      <c r="G200" s="47"/>
      <c r="H200" s="47"/>
      <c r="I200" s="47"/>
      <c r="J200" s="47"/>
      <c r="K200" s="47"/>
      <c r="L200" s="47"/>
      <c r="M200" s="47"/>
    </row>
    <row r="201" spans="1:13">
      <c r="A201" s="47"/>
      <c r="B201" s="47"/>
      <c r="C201" s="47"/>
      <c r="D201" s="47"/>
      <c r="E201" s="47"/>
      <c r="F201" s="47"/>
      <c r="G201" s="47"/>
      <c r="H201" s="47"/>
      <c r="I201" s="47"/>
      <c r="J201" s="47"/>
      <c r="K201" s="47"/>
      <c r="L201" s="47"/>
      <c r="M201" s="47"/>
    </row>
    <row r="202" spans="1:13">
      <c r="A202" s="47"/>
      <c r="B202" s="47"/>
      <c r="C202" s="47"/>
      <c r="D202" s="47"/>
      <c r="E202" s="47"/>
      <c r="F202" s="47"/>
      <c r="G202" s="47"/>
      <c r="H202" s="47"/>
      <c r="I202" s="47"/>
      <c r="J202" s="47"/>
      <c r="K202" s="47"/>
      <c r="L202" s="47"/>
      <c r="M202" s="47"/>
    </row>
    <row r="203" spans="1:13">
      <c r="A203" s="47"/>
      <c r="B203" s="47"/>
      <c r="C203" s="47"/>
      <c r="D203" s="47"/>
      <c r="E203" s="47"/>
      <c r="F203" s="47"/>
      <c r="G203" s="47"/>
      <c r="H203" s="47"/>
      <c r="I203" s="47"/>
      <c r="J203" s="47"/>
      <c r="K203" s="47"/>
      <c r="L203" s="47"/>
      <c r="M203" s="47"/>
    </row>
    <row r="204" spans="1:13">
      <c r="A204" s="47"/>
      <c r="B204" s="47"/>
      <c r="C204" s="47"/>
      <c r="D204" s="47"/>
      <c r="E204" s="47"/>
      <c r="F204" s="47"/>
      <c r="G204" s="47"/>
      <c r="H204" s="47"/>
      <c r="I204" s="47"/>
      <c r="J204" s="47"/>
      <c r="K204" s="47"/>
      <c r="L204" s="47"/>
      <c r="M204" s="47"/>
    </row>
    <row r="205" spans="1:13">
      <c r="A205" s="47"/>
      <c r="B205" s="47"/>
      <c r="C205" s="47"/>
      <c r="D205" s="47"/>
      <c r="E205" s="47"/>
      <c r="F205" s="47"/>
      <c r="G205" s="47"/>
      <c r="H205" s="47"/>
      <c r="I205" s="47"/>
      <c r="J205" s="47"/>
      <c r="K205" s="47"/>
      <c r="L205" s="47"/>
      <c r="M205" s="47"/>
    </row>
    <row r="206" spans="1:13">
      <c r="A206" s="47"/>
      <c r="B206" s="47"/>
      <c r="C206" s="47"/>
      <c r="D206" s="47"/>
      <c r="E206" s="47"/>
      <c r="F206" s="47"/>
      <c r="G206" s="47"/>
      <c r="H206" s="47"/>
      <c r="I206" s="47"/>
      <c r="J206" s="47"/>
      <c r="K206" s="47"/>
      <c r="L206" s="47"/>
      <c r="M206" s="47"/>
    </row>
    <row r="207" spans="1:13">
      <c r="A207" s="47"/>
      <c r="B207" s="47"/>
      <c r="C207" s="47"/>
      <c r="D207" s="47"/>
      <c r="E207" s="47"/>
      <c r="F207" s="47"/>
      <c r="G207" s="47"/>
      <c r="H207" s="47"/>
      <c r="I207" s="47"/>
      <c r="J207" s="47"/>
      <c r="K207" s="47"/>
      <c r="L207" s="47"/>
      <c r="M207" s="47"/>
    </row>
    <row r="208" spans="1:13">
      <c r="A208" s="47"/>
      <c r="B208" s="47"/>
      <c r="C208" s="47"/>
      <c r="D208" s="47"/>
      <c r="E208" s="47"/>
      <c r="F208" s="47"/>
      <c r="G208" s="47"/>
      <c r="H208" s="47"/>
      <c r="I208" s="47"/>
      <c r="J208" s="47"/>
      <c r="K208" s="47"/>
      <c r="L208" s="47"/>
      <c r="M208" s="47"/>
    </row>
    <row r="209" spans="1:13">
      <c r="A209" s="47"/>
      <c r="B209" s="47"/>
      <c r="C209" s="47"/>
      <c r="D209" s="47"/>
      <c r="E209" s="47"/>
      <c r="F209" s="47"/>
      <c r="G209" s="47"/>
      <c r="H209" s="47"/>
      <c r="I209" s="47"/>
      <c r="J209" s="47"/>
      <c r="K209" s="47"/>
      <c r="L209" s="47"/>
      <c r="M209" s="47"/>
    </row>
    <row r="210" spans="1:13">
      <c r="A210" s="47"/>
      <c r="B210" s="47"/>
      <c r="C210" s="47"/>
      <c r="D210" s="47"/>
      <c r="E210" s="47"/>
      <c r="F210" s="47"/>
      <c r="G210" s="47"/>
      <c r="H210" s="47"/>
      <c r="I210" s="47"/>
      <c r="J210" s="47"/>
      <c r="K210" s="47"/>
      <c r="L210" s="47"/>
      <c r="M210" s="47"/>
    </row>
    <row r="211" spans="1:13">
      <c r="A211" s="47"/>
      <c r="B211" s="47"/>
      <c r="C211" s="47"/>
      <c r="D211" s="47"/>
      <c r="E211" s="47"/>
      <c r="F211" s="47"/>
      <c r="G211" s="47"/>
      <c r="H211" s="47"/>
      <c r="I211" s="47"/>
      <c r="J211" s="47"/>
      <c r="K211" s="47"/>
      <c r="L211" s="47"/>
      <c r="M211" s="47"/>
    </row>
    <row r="212" spans="1:13">
      <c r="A212" s="47"/>
      <c r="B212" s="47"/>
      <c r="C212" s="47"/>
      <c r="D212" s="47"/>
      <c r="E212" s="47"/>
      <c r="F212" s="47"/>
      <c r="G212" s="47"/>
      <c r="H212" s="47"/>
      <c r="I212" s="47"/>
      <c r="J212" s="47"/>
      <c r="K212" s="47"/>
      <c r="L212" s="47"/>
      <c r="M212" s="47"/>
    </row>
    <row r="213" spans="1:13">
      <c r="A213" s="47"/>
      <c r="B213" s="47"/>
      <c r="C213" s="47"/>
      <c r="D213" s="47"/>
      <c r="E213" s="47"/>
      <c r="F213" s="47"/>
      <c r="G213" s="47"/>
      <c r="H213" s="47"/>
      <c r="I213" s="47"/>
      <c r="J213" s="47"/>
      <c r="K213" s="47"/>
      <c r="L213" s="47"/>
      <c r="M213" s="47"/>
    </row>
    <row r="214" spans="1:13">
      <c r="A214" s="47"/>
      <c r="B214" s="47"/>
      <c r="C214" s="47"/>
      <c r="D214" s="47"/>
      <c r="E214" s="47"/>
      <c r="F214" s="47"/>
      <c r="G214" s="47"/>
      <c r="H214" s="47"/>
      <c r="I214" s="47"/>
      <c r="J214" s="47"/>
      <c r="K214" s="47"/>
      <c r="L214" s="47"/>
      <c r="M214" s="47"/>
    </row>
    <row r="215" spans="1:13">
      <c r="A215" s="47"/>
      <c r="B215" s="47"/>
      <c r="C215" s="47"/>
      <c r="D215" s="47"/>
      <c r="E215" s="47"/>
      <c r="F215" s="47"/>
      <c r="G215" s="47"/>
      <c r="H215" s="47"/>
      <c r="I215" s="47"/>
      <c r="J215" s="47"/>
      <c r="K215" s="47"/>
      <c r="L215" s="47"/>
      <c r="M215" s="47"/>
    </row>
    <row r="216" spans="1:13">
      <c r="A216" s="47"/>
      <c r="B216" s="47"/>
      <c r="C216" s="47"/>
      <c r="D216" s="47"/>
      <c r="E216" s="47"/>
      <c r="F216" s="47"/>
      <c r="G216" s="47"/>
      <c r="H216" s="47"/>
      <c r="I216" s="47"/>
      <c r="J216" s="47"/>
      <c r="K216" s="47"/>
      <c r="L216" s="47"/>
      <c r="M216" s="47"/>
    </row>
    <row r="217" spans="1:13">
      <c r="A217" s="47"/>
      <c r="B217" s="47"/>
      <c r="C217" s="47"/>
      <c r="D217" s="47"/>
      <c r="E217" s="47"/>
      <c r="F217" s="47"/>
      <c r="G217" s="47"/>
      <c r="H217" s="47"/>
      <c r="I217" s="47"/>
      <c r="J217" s="47"/>
      <c r="K217" s="47"/>
      <c r="L217" s="47"/>
      <c r="M217" s="47"/>
    </row>
    <row r="218" spans="1:13">
      <c r="A218" s="47"/>
      <c r="B218" s="47"/>
      <c r="C218" s="47"/>
      <c r="D218" s="47"/>
      <c r="E218" s="47"/>
      <c r="F218" s="47"/>
      <c r="G218" s="47"/>
      <c r="H218" s="47"/>
      <c r="I218" s="47"/>
      <c r="J218" s="47"/>
      <c r="K218" s="47"/>
      <c r="L218" s="47"/>
      <c r="M218" s="47"/>
    </row>
    <row r="219" spans="1:13">
      <c r="A219" s="47"/>
      <c r="B219" s="47"/>
      <c r="C219" s="47"/>
      <c r="D219" s="47"/>
      <c r="E219" s="47"/>
      <c r="F219" s="47"/>
      <c r="G219" s="47"/>
      <c r="H219" s="47"/>
      <c r="I219" s="47"/>
      <c r="J219" s="47"/>
      <c r="K219" s="47"/>
      <c r="L219" s="47"/>
      <c r="M219" s="47"/>
    </row>
    <row r="220" spans="1:13">
      <c r="A220" s="47"/>
      <c r="B220" s="47"/>
      <c r="C220" s="47"/>
      <c r="D220" s="47"/>
      <c r="E220" s="47"/>
      <c r="F220" s="47"/>
      <c r="G220" s="47"/>
      <c r="H220" s="47"/>
      <c r="I220" s="47"/>
      <c r="J220" s="47"/>
      <c r="K220" s="47"/>
      <c r="L220" s="47"/>
      <c r="M220" s="47"/>
    </row>
    <row r="221" spans="1:13">
      <c r="A221" s="47"/>
      <c r="B221" s="47"/>
      <c r="C221" s="47"/>
      <c r="D221" s="47"/>
      <c r="E221" s="47"/>
      <c r="F221" s="47"/>
      <c r="G221" s="47"/>
      <c r="H221" s="47"/>
      <c r="I221" s="47"/>
      <c r="J221" s="47"/>
      <c r="K221" s="47"/>
      <c r="L221" s="47"/>
      <c r="M221" s="47"/>
    </row>
    <row r="222" spans="1:13">
      <c r="A222" s="47"/>
      <c r="B222" s="47"/>
      <c r="C222" s="47"/>
      <c r="D222" s="47"/>
      <c r="E222" s="47"/>
      <c r="F222" s="47"/>
      <c r="G222" s="47"/>
      <c r="H222" s="47"/>
      <c r="I222" s="47"/>
      <c r="J222" s="47"/>
      <c r="K222" s="47"/>
      <c r="L222" s="47"/>
      <c r="M222" s="47"/>
    </row>
    <row r="223" spans="1:13">
      <c r="A223" s="47"/>
      <c r="B223" s="47"/>
      <c r="C223" s="47"/>
      <c r="D223" s="47"/>
      <c r="E223" s="47"/>
      <c r="F223" s="47"/>
      <c r="G223" s="47"/>
      <c r="H223" s="47"/>
      <c r="I223" s="47"/>
      <c r="J223" s="47"/>
      <c r="K223" s="47"/>
      <c r="L223" s="47"/>
      <c r="M223" s="47"/>
    </row>
    <row r="224" spans="1:13">
      <c r="A224" s="47"/>
      <c r="B224" s="47"/>
      <c r="C224" s="47"/>
      <c r="D224" s="47"/>
      <c r="E224" s="47"/>
      <c r="F224" s="47"/>
      <c r="G224" s="47"/>
      <c r="H224" s="47"/>
      <c r="I224" s="47"/>
      <c r="J224" s="47"/>
      <c r="K224" s="47"/>
      <c r="L224" s="47"/>
      <c r="M224" s="47"/>
    </row>
    <row r="225" spans="1:13">
      <c r="A225" s="47"/>
      <c r="B225" s="47"/>
      <c r="C225" s="47"/>
      <c r="D225" s="47"/>
      <c r="E225" s="47"/>
      <c r="F225" s="47"/>
      <c r="G225" s="47"/>
      <c r="H225" s="47"/>
      <c r="I225" s="47"/>
      <c r="J225" s="47"/>
      <c r="K225" s="47"/>
      <c r="L225" s="47"/>
      <c r="M225" s="47"/>
    </row>
    <row r="226" spans="1:13">
      <c r="A226" s="47"/>
      <c r="B226" s="47"/>
      <c r="C226" s="47"/>
      <c r="D226" s="47"/>
      <c r="E226" s="47"/>
      <c r="F226" s="47"/>
      <c r="G226" s="47"/>
      <c r="H226" s="47"/>
      <c r="I226" s="47"/>
      <c r="J226" s="47"/>
      <c r="K226" s="47"/>
      <c r="L226" s="47"/>
      <c r="M226" s="47"/>
    </row>
    <row r="227" spans="1:13">
      <c r="A227" s="47"/>
      <c r="B227" s="47"/>
      <c r="C227" s="47"/>
      <c r="D227" s="47"/>
      <c r="E227" s="47"/>
      <c r="F227" s="47"/>
      <c r="G227" s="47"/>
      <c r="H227" s="47"/>
      <c r="I227" s="47"/>
      <c r="J227" s="47"/>
      <c r="K227" s="47"/>
      <c r="L227" s="47"/>
      <c r="M227" s="47"/>
    </row>
    <row r="228" spans="1:13">
      <c r="A228" s="47"/>
      <c r="B228" s="47"/>
      <c r="C228" s="47"/>
      <c r="D228" s="47"/>
      <c r="E228" s="47"/>
      <c r="F228" s="47"/>
      <c r="G228" s="47"/>
      <c r="H228" s="47"/>
      <c r="I228" s="47"/>
      <c r="J228" s="47"/>
      <c r="K228" s="47"/>
      <c r="L228" s="47"/>
      <c r="M228" s="47"/>
    </row>
    <row r="229" spans="1:13">
      <c r="A229" s="47"/>
      <c r="B229" s="47"/>
      <c r="C229" s="47"/>
      <c r="D229" s="47"/>
      <c r="E229" s="47"/>
      <c r="F229" s="47"/>
      <c r="G229" s="47"/>
      <c r="H229" s="47"/>
      <c r="I229" s="47"/>
      <c r="J229" s="47"/>
      <c r="K229" s="47"/>
      <c r="L229" s="47"/>
      <c r="M229" s="47"/>
    </row>
    <row r="230" spans="1:13">
      <c r="A230" s="47"/>
      <c r="B230" s="47"/>
      <c r="C230" s="47"/>
      <c r="D230" s="47"/>
      <c r="E230" s="47"/>
      <c r="F230" s="47"/>
      <c r="G230" s="47"/>
      <c r="H230" s="47"/>
      <c r="I230" s="47"/>
      <c r="J230" s="47"/>
      <c r="K230" s="47"/>
      <c r="L230" s="47"/>
      <c r="M230" s="47"/>
    </row>
    <row r="231" spans="1:13">
      <c r="A231" s="47"/>
      <c r="B231" s="47"/>
      <c r="C231" s="47"/>
      <c r="D231" s="47"/>
      <c r="E231" s="47"/>
      <c r="F231" s="47"/>
      <c r="G231" s="47"/>
      <c r="H231" s="47"/>
      <c r="I231" s="47"/>
      <c r="J231" s="47"/>
      <c r="K231" s="47"/>
      <c r="L231" s="47"/>
      <c r="M231" s="47"/>
    </row>
    <row r="232" spans="1:13">
      <c r="A232" s="47"/>
      <c r="B232" s="47"/>
      <c r="C232" s="47"/>
      <c r="D232" s="47"/>
      <c r="E232" s="47"/>
      <c r="F232" s="47"/>
      <c r="G232" s="47"/>
      <c r="H232" s="47"/>
      <c r="I232" s="47"/>
      <c r="J232" s="47"/>
      <c r="K232" s="47"/>
      <c r="L232" s="47"/>
      <c r="M232" s="47"/>
    </row>
    <row r="233" spans="1:13">
      <c r="A233" s="47"/>
      <c r="B233" s="47"/>
      <c r="C233" s="47"/>
      <c r="D233" s="47"/>
      <c r="E233" s="47"/>
      <c r="F233" s="47"/>
      <c r="G233" s="47"/>
      <c r="H233" s="47"/>
      <c r="I233" s="47"/>
      <c r="J233" s="47"/>
      <c r="K233" s="47"/>
      <c r="L233" s="47"/>
      <c r="M233" s="47"/>
    </row>
    <row r="234" spans="1:13">
      <c r="A234" s="47"/>
      <c r="B234" s="47"/>
      <c r="C234" s="47"/>
      <c r="D234" s="47"/>
      <c r="E234" s="47"/>
      <c r="F234" s="47"/>
      <c r="G234" s="47"/>
      <c r="H234" s="47"/>
      <c r="I234" s="47"/>
      <c r="J234" s="47"/>
      <c r="K234" s="47"/>
      <c r="L234" s="47"/>
      <c r="M234" s="47"/>
    </row>
    <row r="235" spans="1:13">
      <c r="A235" s="47"/>
      <c r="B235" s="47"/>
      <c r="C235" s="47"/>
      <c r="D235" s="47"/>
      <c r="E235" s="47"/>
      <c r="F235" s="47"/>
      <c r="G235" s="47"/>
      <c r="H235" s="47"/>
      <c r="I235" s="47"/>
      <c r="J235" s="47"/>
      <c r="K235" s="47"/>
      <c r="L235" s="47"/>
      <c r="M235" s="47"/>
    </row>
    <row r="236" spans="1:13">
      <c r="A236" s="47"/>
      <c r="B236" s="47"/>
      <c r="C236" s="47"/>
      <c r="D236" s="47"/>
      <c r="E236" s="47"/>
      <c r="F236" s="47"/>
      <c r="G236" s="47"/>
      <c r="H236" s="47"/>
      <c r="I236" s="47"/>
      <c r="J236" s="47"/>
      <c r="K236" s="47"/>
      <c r="L236" s="47"/>
      <c r="M236" s="47"/>
    </row>
    <row r="237" spans="1:13">
      <c r="A237" s="47"/>
      <c r="B237" s="47"/>
      <c r="C237" s="47"/>
      <c r="D237" s="47"/>
      <c r="E237" s="47"/>
      <c r="F237" s="47"/>
      <c r="G237" s="47"/>
      <c r="H237" s="47"/>
      <c r="I237" s="47"/>
      <c r="J237" s="47"/>
      <c r="K237" s="47"/>
      <c r="L237" s="47"/>
      <c r="M237" s="47"/>
    </row>
    <row r="238" spans="1:13">
      <c r="A238" s="47"/>
      <c r="B238" s="47"/>
      <c r="C238" s="47"/>
      <c r="D238" s="47"/>
      <c r="E238" s="47"/>
      <c r="F238" s="47"/>
      <c r="G238" s="47"/>
      <c r="H238" s="47"/>
      <c r="I238" s="47"/>
      <c r="J238" s="47"/>
      <c r="K238" s="47"/>
      <c r="L238" s="47"/>
      <c r="M238" s="47"/>
    </row>
    <row r="239" spans="1:13">
      <c r="A239" s="47"/>
      <c r="B239" s="47"/>
      <c r="C239" s="47"/>
      <c r="D239" s="47"/>
      <c r="E239" s="47"/>
      <c r="F239" s="47"/>
      <c r="G239" s="47"/>
      <c r="H239" s="47"/>
      <c r="I239" s="47"/>
      <c r="J239" s="47"/>
      <c r="K239" s="47"/>
      <c r="L239" s="47"/>
      <c r="M239" s="47"/>
    </row>
    <row r="240" spans="1:13">
      <c r="A240" s="47"/>
      <c r="B240" s="47"/>
      <c r="C240" s="47"/>
      <c r="D240" s="47"/>
      <c r="E240" s="47"/>
      <c r="F240" s="47"/>
      <c r="G240" s="47"/>
      <c r="H240" s="47"/>
      <c r="I240" s="47"/>
      <c r="J240" s="47"/>
      <c r="K240" s="47"/>
      <c r="L240" s="47"/>
      <c r="M240" s="47"/>
    </row>
    <row r="241" spans="1:13">
      <c r="A241" s="47"/>
      <c r="B241" s="47"/>
      <c r="C241" s="47"/>
      <c r="D241" s="47"/>
      <c r="E241" s="47"/>
      <c r="F241" s="47"/>
      <c r="G241" s="47"/>
      <c r="H241" s="47"/>
      <c r="I241" s="47"/>
      <c r="J241" s="47"/>
      <c r="K241" s="47"/>
      <c r="L241" s="47"/>
      <c r="M241" s="47"/>
    </row>
    <row r="242" spans="1:13">
      <c r="A242" s="47"/>
      <c r="B242" s="47"/>
      <c r="C242" s="47"/>
      <c r="D242" s="47"/>
      <c r="E242" s="47"/>
      <c r="F242" s="47"/>
      <c r="G242" s="47"/>
      <c r="H242" s="47"/>
      <c r="I242" s="47"/>
      <c r="J242" s="47"/>
      <c r="K242" s="47"/>
      <c r="L242" s="47"/>
      <c r="M242" s="47"/>
    </row>
    <row r="243" spans="1:13">
      <c r="A243" s="47"/>
      <c r="B243" s="47"/>
      <c r="C243" s="47"/>
      <c r="D243" s="47"/>
      <c r="E243" s="47"/>
      <c r="F243" s="47"/>
      <c r="G243" s="47"/>
      <c r="H243" s="47"/>
      <c r="I243" s="47"/>
      <c r="J243" s="47"/>
      <c r="K243" s="47"/>
      <c r="L243" s="47"/>
      <c r="M243" s="47"/>
    </row>
    <row r="244" spans="1:13">
      <c r="A244" s="47"/>
      <c r="B244" s="47"/>
      <c r="C244" s="47"/>
      <c r="D244" s="47"/>
      <c r="E244" s="47"/>
      <c r="F244" s="47"/>
      <c r="G244" s="47"/>
      <c r="H244" s="47"/>
      <c r="I244" s="47"/>
      <c r="J244" s="47"/>
      <c r="K244" s="47"/>
      <c r="L244" s="47"/>
      <c r="M244" s="47"/>
    </row>
    <row r="245" spans="1:13">
      <c r="A245" s="47"/>
      <c r="B245" s="47"/>
      <c r="C245" s="47"/>
      <c r="D245" s="47"/>
      <c r="E245" s="47"/>
      <c r="F245" s="47"/>
      <c r="G245" s="47"/>
      <c r="H245" s="47"/>
      <c r="I245" s="47"/>
      <c r="J245" s="47"/>
      <c r="K245" s="47"/>
      <c r="L245" s="47"/>
      <c r="M245" s="47"/>
    </row>
    <row r="246" spans="1:13">
      <c r="A246" s="47"/>
      <c r="B246" s="47"/>
      <c r="C246" s="47"/>
      <c r="D246" s="47"/>
      <c r="E246" s="47"/>
      <c r="F246" s="47"/>
      <c r="G246" s="47"/>
      <c r="H246" s="47"/>
      <c r="I246" s="47"/>
      <c r="J246" s="47"/>
      <c r="K246" s="47"/>
      <c r="L246" s="47"/>
      <c r="M246" s="47"/>
    </row>
    <row r="247" spans="1:13">
      <c r="A247" s="47"/>
      <c r="B247" s="47"/>
      <c r="C247" s="47"/>
      <c r="D247" s="47"/>
      <c r="E247" s="47"/>
      <c r="F247" s="47"/>
      <c r="G247" s="47"/>
      <c r="H247" s="47"/>
      <c r="I247" s="47"/>
      <c r="J247" s="47"/>
      <c r="K247" s="47"/>
      <c r="L247" s="47"/>
      <c r="M247" s="47"/>
    </row>
    <row r="248" spans="1:13">
      <c r="A248" s="47"/>
      <c r="B248" s="47"/>
      <c r="C248" s="47"/>
      <c r="D248" s="47"/>
      <c r="E248" s="47"/>
      <c r="F248" s="47"/>
      <c r="G248" s="47"/>
      <c r="H248" s="47"/>
      <c r="I248" s="47"/>
      <c r="J248" s="47"/>
      <c r="K248" s="47"/>
      <c r="L248" s="47"/>
      <c r="M248" s="47"/>
    </row>
    <row r="249" spans="1:13">
      <c r="A249" s="47"/>
      <c r="B249" s="47"/>
      <c r="C249" s="47"/>
      <c r="D249" s="47"/>
      <c r="E249" s="47"/>
      <c r="F249" s="47"/>
      <c r="G249" s="47"/>
      <c r="H249" s="47"/>
      <c r="I249" s="47"/>
      <c r="J249" s="47"/>
      <c r="K249" s="47"/>
      <c r="L249" s="47"/>
      <c r="M249" s="47"/>
    </row>
    <row r="250" spans="1:13">
      <c r="A250" s="47"/>
      <c r="B250" s="47"/>
      <c r="C250" s="47"/>
      <c r="D250" s="47"/>
      <c r="E250" s="47"/>
      <c r="F250" s="47"/>
      <c r="G250" s="47"/>
      <c r="H250" s="47"/>
      <c r="I250" s="47"/>
      <c r="J250" s="47"/>
      <c r="K250" s="47"/>
      <c r="L250" s="47"/>
      <c r="M250" s="47"/>
    </row>
    <row r="251" spans="1:13">
      <c r="A251" s="47"/>
      <c r="B251" s="47"/>
      <c r="C251" s="47"/>
      <c r="D251" s="47"/>
      <c r="E251" s="47"/>
      <c r="F251" s="47"/>
      <c r="G251" s="47"/>
      <c r="H251" s="47"/>
      <c r="I251" s="47"/>
      <c r="J251" s="47"/>
      <c r="K251" s="47"/>
      <c r="L251" s="47"/>
      <c r="M251" s="47"/>
    </row>
    <row r="252" spans="1:13">
      <c r="A252" s="47"/>
      <c r="B252" s="47"/>
      <c r="C252" s="47"/>
      <c r="D252" s="47"/>
      <c r="E252" s="47"/>
      <c r="F252" s="47"/>
      <c r="G252" s="47"/>
      <c r="H252" s="47"/>
      <c r="I252" s="47"/>
      <c r="J252" s="47"/>
      <c r="K252" s="47"/>
      <c r="L252" s="47"/>
      <c r="M252" s="47"/>
    </row>
    <row r="253" spans="1:13">
      <c r="A253" s="47"/>
      <c r="B253" s="47"/>
      <c r="C253" s="47"/>
      <c r="D253" s="47"/>
      <c r="E253" s="47"/>
      <c r="F253" s="47"/>
      <c r="G253" s="47"/>
      <c r="H253" s="47"/>
      <c r="I253" s="47"/>
      <c r="J253" s="47"/>
      <c r="K253" s="47"/>
      <c r="L253" s="47"/>
      <c r="M253" s="47"/>
    </row>
    <row r="254" spans="1:13">
      <c r="A254" s="47"/>
      <c r="B254" s="47"/>
      <c r="C254" s="47"/>
      <c r="D254" s="47"/>
      <c r="E254" s="47"/>
      <c r="F254" s="47"/>
      <c r="G254" s="47"/>
      <c r="H254" s="47"/>
      <c r="I254" s="47"/>
      <c r="J254" s="47"/>
      <c r="K254" s="47"/>
      <c r="L254" s="47"/>
      <c r="M254" s="47"/>
    </row>
    <row r="255" spans="1:13">
      <c r="A255" s="47"/>
      <c r="B255" s="47"/>
      <c r="C255" s="47"/>
      <c r="D255" s="47"/>
      <c r="E255" s="47"/>
      <c r="F255" s="47"/>
      <c r="G255" s="47"/>
      <c r="H255" s="47"/>
      <c r="I255" s="47"/>
      <c r="J255" s="47"/>
      <c r="K255" s="47"/>
      <c r="L255" s="47"/>
      <c r="M255" s="47"/>
    </row>
    <row r="256" spans="1:13">
      <c r="A256" s="47"/>
      <c r="B256" s="47"/>
      <c r="C256" s="47"/>
      <c r="D256" s="47"/>
      <c r="E256" s="47"/>
      <c r="F256" s="47"/>
      <c r="G256" s="47"/>
      <c r="H256" s="47"/>
      <c r="I256" s="47"/>
      <c r="J256" s="47"/>
      <c r="K256" s="47"/>
      <c r="L256" s="47"/>
      <c r="M256" s="47"/>
    </row>
    <row r="257" spans="1:13">
      <c r="A257" s="47"/>
      <c r="B257" s="47"/>
      <c r="C257" s="47"/>
      <c r="D257" s="47"/>
      <c r="E257" s="47"/>
      <c r="F257" s="47"/>
      <c r="G257" s="47"/>
      <c r="H257" s="47"/>
      <c r="I257" s="47"/>
      <c r="J257" s="47"/>
      <c r="K257" s="47"/>
      <c r="L257" s="47"/>
      <c r="M257" s="47"/>
    </row>
    <row r="258" spans="1:13">
      <c r="A258" s="47"/>
      <c r="B258" s="47"/>
      <c r="C258" s="47"/>
      <c r="D258" s="47"/>
      <c r="E258" s="47"/>
      <c r="F258" s="47"/>
      <c r="G258" s="47"/>
      <c r="H258" s="47"/>
      <c r="I258" s="47"/>
      <c r="J258" s="47"/>
      <c r="K258" s="47"/>
      <c r="L258" s="47"/>
      <c r="M258" s="47"/>
    </row>
    <row r="259" spans="1:13">
      <c r="A259" s="47"/>
      <c r="B259" s="47"/>
      <c r="C259" s="47"/>
      <c r="D259" s="47"/>
      <c r="E259" s="47"/>
      <c r="F259" s="47"/>
      <c r="G259" s="47"/>
      <c r="H259" s="47"/>
      <c r="I259" s="47"/>
      <c r="J259" s="47"/>
      <c r="K259" s="47"/>
      <c r="L259" s="47"/>
      <c r="M259" s="47"/>
    </row>
    <row r="260" spans="1:13">
      <c r="A260" s="47"/>
      <c r="B260" s="47"/>
      <c r="C260" s="47"/>
      <c r="D260" s="47"/>
      <c r="E260" s="47"/>
      <c r="F260" s="47"/>
      <c r="G260" s="47"/>
      <c r="H260" s="47"/>
      <c r="I260" s="47"/>
      <c r="J260" s="47"/>
      <c r="K260" s="47"/>
      <c r="L260" s="47"/>
      <c r="M260" s="47"/>
    </row>
    <row r="261" spans="1:13">
      <c r="A261" s="47"/>
      <c r="B261" s="47"/>
      <c r="C261" s="47"/>
      <c r="D261" s="47"/>
      <c r="E261" s="47"/>
      <c r="F261" s="47"/>
      <c r="G261" s="47"/>
      <c r="H261" s="47"/>
      <c r="I261" s="47"/>
      <c r="J261" s="47"/>
      <c r="K261" s="47"/>
      <c r="L261" s="47"/>
      <c r="M261" s="47"/>
    </row>
    <row r="262" spans="1:13">
      <c r="A262" s="47"/>
      <c r="B262" s="47"/>
      <c r="C262" s="47"/>
      <c r="D262" s="47"/>
      <c r="E262" s="47"/>
      <c r="F262" s="47"/>
      <c r="G262" s="47"/>
      <c r="H262" s="47"/>
      <c r="I262" s="47"/>
      <c r="J262" s="47"/>
      <c r="K262" s="47"/>
      <c r="L262" s="47"/>
      <c r="M262" s="47"/>
    </row>
    <row r="263" spans="1:13">
      <c r="A263" s="47"/>
      <c r="B263" s="47"/>
      <c r="C263" s="47"/>
      <c r="D263" s="47"/>
      <c r="E263" s="47"/>
      <c r="F263" s="47"/>
      <c r="G263" s="47"/>
      <c r="H263" s="47"/>
      <c r="I263" s="47"/>
      <c r="J263" s="47"/>
      <c r="K263" s="47"/>
      <c r="L263" s="47"/>
      <c r="M263" s="47"/>
    </row>
    <row r="264" spans="1:13">
      <c r="A264" s="47"/>
      <c r="B264" s="47"/>
      <c r="C264" s="47"/>
      <c r="D264" s="47"/>
      <c r="E264" s="47"/>
      <c r="F264" s="47"/>
      <c r="G264" s="47"/>
      <c r="H264" s="47"/>
      <c r="I264" s="47"/>
      <c r="J264" s="47"/>
      <c r="K264" s="47"/>
      <c r="L264" s="47"/>
      <c r="M264" s="47"/>
    </row>
    <row r="265" spans="1:13">
      <c r="A265" s="47"/>
      <c r="B265" s="47"/>
      <c r="C265" s="47"/>
      <c r="D265" s="47"/>
      <c r="E265" s="47"/>
      <c r="F265" s="47"/>
      <c r="G265" s="47"/>
      <c r="H265" s="47"/>
      <c r="I265" s="47"/>
      <c r="J265" s="47"/>
      <c r="K265" s="47"/>
      <c r="L265" s="47"/>
      <c r="M265" s="47"/>
    </row>
    <row r="266" spans="1:13">
      <c r="A266" s="47"/>
      <c r="B266" s="47"/>
      <c r="C266" s="47"/>
      <c r="D266" s="47"/>
      <c r="E266" s="47"/>
      <c r="F266" s="47"/>
      <c r="G266" s="47"/>
      <c r="H266" s="47"/>
      <c r="I266" s="47"/>
      <c r="J266" s="47"/>
      <c r="K266" s="47"/>
      <c r="L266" s="47"/>
      <c r="M266" s="47"/>
    </row>
    <row r="267" spans="1:13">
      <c r="A267" s="47"/>
      <c r="B267" s="47"/>
      <c r="C267" s="47"/>
      <c r="D267" s="47"/>
      <c r="E267" s="47"/>
      <c r="F267" s="47"/>
      <c r="G267" s="47"/>
      <c r="H267" s="47"/>
      <c r="I267" s="47"/>
      <c r="J267" s="47"/>
      <c r="K267" s="47"/>
      <c r="L267" s="47"/>
      <c r="M267" s="47"/>
    </row>
    <row r="268" spans="1:13">
      <c r="A268" s="47"/>
      <c r="B268" s="47"/>
      <c r="C268" s="47"/>
      <c r="D268" s="47"/>
      <c r="E268" s="47"/>
      <c r="F268" s="47"/>
      <c r="G268" s="47"/>
      <c r="H268" s="47"/>
      <c r="I268" s="47"/>
      <c r="J268" s="47"/>
      <c r="K268" s="47"/>
      <c r="L268" s="47"/>
      <c r="M268" s="47"/>
    </row>
    <row r="269" spans="1:13">
      <c r="A269" s="47"/>
      <c r="B269" s="47"/>
      <c r="C269" s="47"/>
      <c r="D269" s="47"/>
      <c r="E269" s="47"/>
      <c r="F269" s="47"/>
      <c r="G269" s="47"/>
      <c r="H269" s="47"/>
      <c r="I269" s="47"/>
      <c r="J269" s="47"/>
      <c r="K269" s="47"/>
      <c r="L269" s="47"/>
      <c r="M269" s="47"/>
    </row>
    <row r="270" spans="1:13">
      <c r="A270" s="47"/>
      <c r="B270" s="47"/>
      <c r="C270" s="47"/>
      <c r="D270" s="47"/>
      <c r="E270" s="47"/>
      <c r="F270" s="47"/>
      <c r="G270" s="47"/>
      <c r="H270" s="47"/>
      <c r="I270" s="47"/>
      <c r="J270" s="47"/>
      <c r="K270" s="47"/>
      <c r="L270" s="47"/>
      <c r="M270" s="47"/>
    </row>
    <row r="271" spans="1:13">
      <c r="A271" s="47"/>
      <c r="B271" s="47"/>
      <c r="C271" s="47"/>
      <c r="D271" s="47"/>
      <c r="E271" s="47"/>
      <c r="F271" s="47"/>
      <c r="G271" s="47"/>
      <c r="H271" s="47"/>
      <c r="I271" s="47"/>
      <c r="J271" s="47"/>
      <c r="K271" s="47"/>
      <c r="L271" s="47"/>
      <c r="M271" s="47"/>
    </row>
    <row r="272" spans="1:13">
      <c r="A272" s="47"/>
      <c r="B272" s="47"/>
      <c r="C272" s="47"/>
      <c r="D272" s="47"/>
      <c r="E272" s="47"/>
      <c r="F272" s="47"/>
      <c r="G272" s="47"/>
      <c r="H272" s="47"/>
      <c r="I272" s="47"/>
      <c r="J272" s="47"/>
      <c r="K272" s="47"/>
      <c r="L272" s="47"/>
      <c r="M272" s="47"/>
    </row>
  </sheetData>
  <sheetProtection algorithmName="SHA-512" hashValue="yfBwu8ZRgmpm7eZ3DZTq3inAM9pLsCtTvGkHCufx1sQkkmzAxa1J8Hu22GIGBX3m3QyCOfcrVzXR2F4adXwDUw==" saltValue="fDP+vkgJTUi1y4g/JgpJRQ==" spinCount="100000" sheet="1" selectLockedCells="1"/>
  <mergeCells count="35">
    <mergeCell ref="H19:I19"/>
    <mergeCell ref="D3:E3"/>
    <mergeCell ref="F3:I3"/>
    <mergeCell ref="B4:H4"/>
    <mergeCell ref="B7:I7"/>
    <mergeCell ref="H12:I12"/>
    <mergeCell ref="H13:I13"/>
    <mergeCell ref="H14:I14"/>
    <mergeCell ref="H16:I16"/>
    <mergeCell ref="H17:I17"/>
    <mergeCell ref="H18:I18"/>
    <mergeCell ref="B54:B58"/>
    <mergeCell ref="E54:F54"/>
    <mergeCell ref="E55:F56"/>
    <mergeCell ref="H55:H56"/>
    <mergeCell ref="C56:D56"/>
    <mergeCell ref="E57:F57"/>
    <mergeCell ref="E58:F58"/>
    <mergeCell ref="B33:B37"/>
    <mergeCell ref="E33:F33"/>
    <mergeCell ref="E34:F35"/>
    <mergeCell ref="H34:H35"/>
    <mergeCell ref="C35:D35"/>
    <mergeCell ref="E36:F36"/>
    <mergeCell ref="E37:F37"/>
    <mergeCell ref="B48:B52"/>
    <mergeCell ref="E49:E50"/>
    <mergeCell ref="F49:F50"/>
    <mergeCell ref="H49:H50"/>
    <mergeCell ref="C50:D50"/>
    <mergeCell ref="B41:B45"/>
    <mergeCell ref="E42:E43"/>
    <mergeCell ref="F42:F43"/>
    <mergeCell ref="H42:H43"/>
    <mergeCell ref="C43:D43"/>
  </mergeCells>
  <phoneticPr fontId="7" type="noConversion"/>
  <conditionalFormatting sqref="F29 F83">
    <cfRule type="expression" dxfId="63" priority="21" stopIfTrue="1">
      <formula>OR(#REF!="ERROR: Rating must be in 0.5 star increment")</formula>
    </cfRule>
  </conditionalFormatting>
  <conditionalFormatting sqref="H19 H24">
    <cfRule type="expression" dxfId="62" priority="20" stopIfTrue="1">
      <formula>($B$17="ERROR: Percentage breakdown must total 100%")</formula>
    </cfRule>
  </conditionalFormatting>
  <conditionalFormatting sqref="F83">
    <cfRule type="expression" dxfId="61" priority="19" stopIfTrue="1">
      <formula>(#REF!="")</formula>
    </cfRule>
  </conditionalFormatting>
  <conditionalFormatting sqref="E31 E58">
    <cfRule type="expression" dxfId="60" priority="18" stopIfTrue="1">
      <formula>OR(#REF!="ERROR: Rating must be in 0.5 star increment")</formula>
    </cfRule>
  </conditionalFormatting>
  <conditionalFormatting sqref="E31 E58">
    <cfRule type="expression" dxfId="59" priority="17" stopIfTrue="1">
      <formula>(#REF!="")</formula>
    </cfRule>
  </conditionalFormatting>
  <conditionalFormatting sqref="E32 E37 E52:E58">
    <cfRule type="expression" dxfId="58" priority="16" stopIfTrue="1">
      <formula>OR(#REF!="ERROR: Rating must be in 0.5 star increment")</formula>
    </cfRule>
  </conditionalFormatting>
  <conditionalFormatting sqref="E32 E37 E52:E58">
    <cfRule type="expression" dxfId="57" priority="15" stopIfTrue="1">
      <formula>(#REF!="")</formula>
    </cfRule>
  </conditionalFormatting>
  <conditionalFormatting sqref="E47 E40">
    <cfRule type="expression" dxfId="56" priority="14" stopIfTrue="1">
      <formula>OR(#REF!="ERROR: Rating must be in 0.5 star increment")</formula>
    </cfRule>
  </conditionalFormatting>
  <conditionalFormatting sqref="E47 E40">
    <cfRule type="expression" dxfId="55" priority="13" stopIfTrue="1">
      <formula>(#REF!="")</formula>
    </cfRule>
  </conditionalFormatting>
  <conditionalFormatting sqref="F64:F82">
    <cfRule type="expression" dxfId="54" priority="12" stopIfTrue="1">
      <formula>OR(#REF!="ERROR: Rating must be in 0.5 star increment")</formula>
    </cfRule>
  </conditionalFormatting>
  <conditionalFormatting sqref="F64:F82">
    <cfRule type="expression" dxfId="53" priority="11" stopIfTrue="1">
      <formula>(#REF!="")</formula>
    </cfRule>
  </conditionalFormatting>
  <conditionalFormatting sqref="E45:E46">
    <cfRule type="expression" dxfId="52" priority="10" stopIfTrue="1">
      <formula>OR(#REF!="ERROR: Rating must be in 0.5 star increment")</formula>
    </cfRule>
  </conditionalFormatting>
  <conditionalFormatting sqref="E45:E46">
    <cfRule type="expression" dxfId="51" priority="9" stopIfTrue="1">
      <formula>(#REF!="")</formula>
    </cfRule>
  </conditionalFormatting>
  <conditionalFormatting sqref="F63">
    <cfRule type="expression" dxfId="50" priority="8" stopIfTrue="1">
      <formula>OR(#REF!="ERROR: Rating must be in 0.5 star increment")</formula>
    </cfRule>
  </conditionalFormatting>
  <conditionalFormatting sqref="F63">
    <cfRule type="expression" dxfId="49" priority="7" stopIfTrue="1">
      <formula>(#REF!="")</formula>
    </cfRule>
  </conditionalFormatting>
  <conditionalFormatting sqref="F45">
    <cfRule type="expression" dxfId="48" priority="6" stopIfTrue="1">
      <formula>OR(#REF!="ERROR: Rating must be in 0.5 star increment")</formula>
    </cfRule>
  </conditionalFormatting>
  <conditionalFormatting sqref="F45">
    <cfRule type="expression" dxfId="47" priority="5" stopIfTrue="1">
      <formula>(#REF!="")</formula>
    </cfRule>
  </conditionalFormatting>
  <conditionalFormatting sqref="F52:F53">
    <cfRule type="expression" dxfId="46" priority="4" stopIfTrue="1">
      <formula>OR(#REF!="ERROR: Rating must be in 0.5 star increment")</formula>
    </cfRule>
  </conditionalFormatting>
  <conditionalFormatting sqref="F52:F53">
    <cfRule type="expression" dxfId="45" priority="3" stopIfTrue="1">
      <formula>(#REF!="")</formula>
    </cfRule>
  </conditionalFormatting>
  <conditionalFormatting sqref="H16:I18">
    <cfRule type="expression" dxfId="44" priority="1" stopIfTrue="1">
      <formula>($B$17="ERROR: Percentage breakdown must total 100%")</formula>
    </cfRule>
  </conditionalFormatting>
  <dataValidations count="1">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50:D65551 JF65550:JF65551 TB65550:TB65551 ACX65550:ACX65551 AMT65550:AMT65551 AWP65550:AWP65551 BGL65550:BGL65551 BQH65550:BQH65551 CAD65550:CAD65551 CJZ65550:CJZ65551 CTV65550:CTV65551 DDR65550:DDR65551 DNN65550:DNN65551 DXJ65550:DXJ65551 EHF65550:EHF65551 ERB65550:ERB65551 FAX65550:FAX65551 FKT65550:FKT65551 FUP65550:FUP65551 GEL65550:GEL65551 GOH65550:GOH65551 GYD65550:GYD65551 HHZ65550:HHZ65551 HRV65550:HRV65551 IBR65550:IBR65551 ILN65550:ILN65551 IVJ65550:IVJ65551 JFF65550:JFF65551 JPB65550:JPB65551 JYX65550:JYX65551 KIT65550:KIT65551 KSP65550:KSP65551 LCL65550:LCL65551 LMH65550:LMH65551 LWD65550:LWD65551 MFZ65550:MFZ65551 MPV65550:MPV65551 MZR65550:MZR65551 NJN65550:NJN65551 NTJ65550:NTJ65551 ODF65550:ODF65551 ONB65550:ONB65551 OWX65550:OWX65551 PGT65550:PGT65551 PQP65550:PQP65551 QAL65550:QAL65551 QKH65550:QKH65551 QUD65550:QUD65551 RDZ65550:RDZ65551 RNV65550:RNV65551 RXR65550:RXR65551 SHN65550:SHN65551 SRJ65550:SRJ65551 TBF65550:TBF65551 TLB65550:TLB65551 TUX65550:TUX65551 UET65550:UET65551 UOP65550:UOP65551 UYL65550:UYL65551 VIH65550:VIH65551 VSD65550:VSD65551 WBZ65550:WBZ65551 WLV65550:WLV65551 WVR65550:WVR65551 D131086:D131087 JF131086:JF131087 TB131086:TB131087 ACX131086:ACX131087 AMT131086:AMT131087 AWP131086:AWP131087 BGL131086:BGL131087 BQH131086:BQH131087 CAD131086:CAD131087 CJZ131086:CJZ131087 CTV131086:CTV131087 DDR131086:DDR131087 DNN131086:DNN131087 DXJ131086:DXJ131087 EHF131086:EHF131087 ERB131086:ERB131087 FAX131086:FAX131087 FKT131086:FKT131087 FUP131086:FUP131087 GEL131086:GEL131087 GOH131086:GOH131087 GYD131086:GYD131087 HHZ131086:HHZ131087 HRV131086:HRV131087 IBR131086:IBR131087 ILN131086:ILN131087 IVJ131086:IVJ131087 JFF131086:JFF131087 JPB131086:JPB131087 JYX131086:JYX131087 KIT131086:KIT131087 KSP131086:KSP131087 LCL131086:LCL131087 LMH131086:LMH131087 LWD131086:LWD131087 MFZ131086:MFZ131087 MPV131086:MPV131087 MZR131086:MZR131087 NJN131086:NJN131087 NTJ131086:NTJ131087 ODF131086:ODF131087 ONB131086:ONB131087 OWX131086:OWX131087 PGT131086:PGT131087 PQP131086:PQP131087 QAL131086:QAL131087 QKH131086:QKH131087 QUD131086:QUD131087 RDZ131086:RDZ131087 RNV131086:RNV131087 RXR131086:RXR131087 SHN131086:SHN131087 SRJ131086:SRJ131087 TBF131086:TBF131087 TLB131086:TLB131087 TUX131086:TUX131087 UET131086:UET131087 UOP131086:UOP131087 UYL131086:UYL131087 VIH131086:VIH131087 VSD131086:VSD131087 WBZ131086:WBZ131087 WLV131086:WLV131087 WVR131086:WVR131087 D196622:D196623 JF196622:JF196623 TB196622:TB196623 ACX196622:ACX196623 AMT196622:AMT196623 AWP196622:AWP196623 BGL196622:BGL196623 BQH196622:BQH196623 CAD196622:CAD196623 CJZ196622:CJZ196623 CTV196622:CTV196623 DDR196622:DDR196623 DNN196622:DNN196623 DXJ196622:DXJ196623 EHF196622:EHF196623 ERB196622:ERB196623 FAX196622:FAX196623 FKT196622:FKT196623 FUP196622:FUP196623 GEL196622:GEL196623 GOH196622:GOH196623 GYD196622:GYD196623 HHZ196622:HHZ196623 HRV196622:HRV196623 IBR196622:IBR196623 ILN196622:ILN196623 IVJ196622:IVJ196623 JFF196622:JFF196623 JPB196622:JPB196623 JYX196622:JYX196623 KIT196622:KIT196623 KSP196622:KSP196623 LCL196622:LCL196623 LMH196622:LMH196623 LWD196622:LWD196623 MFZ196622:MFZ196623 MPV196622:MPV196623 MZR196622:MZR196623 NJN196622:NJN196623 NTJ196622:NTJ196623 ODF196622:ODF196623 ONB196622:ONB196623 OWX196622:OWX196623 PGT196622:PGT196623 PQP196622:PQP196623 QAL196622:QAL196623 QKH196622:QKH196623 QUD196622:QUD196623 RDZ196622:RDZ196623 RNV196622:RNV196623 RXR196622:RXR196623 SHN196622:SHN196623 SRJ196622:SRJ196623 TBF196622:TBF196623 TLB196622:TLB196623 TUX196622:TUX196623 UET196622:UET196623 UOP196622:UOP196623 UYL196622:UYL196623 VIH196622:VIH196623 VSD196622:VSD196623 WBZ196622:WBZ196623 WLV196622:WLV196623 WVR196622:WVR196623 D262158:D262159 JF262158:JF262159 TB262158:TB262159 ACX262158:ACX262159 AMT262158:AMT262159 AWP262158:AWP262159 BGL262158:BGL262159 BQH262158:BQH262159 CAD262158:CAD262159 CJZ262158:CJZ262159 CTV262158:CTV262159 DDR262158:DDR262159 DNN262158:DNN262159 DXJ262158:DXJ262159 EHF262158:EHF262159 ERB262158:ERB262159 FAX262158:FAX262159 FKT262158:FKT262159 FUP262158:FUP262159 GEL262158:GEL262159 GOH262158:GOH262159 GYD262158:GYD262159 HHZ262158:HHZ262159 HRV262158:HRV262159 IBR262158:IBR262159 ILN262158:ILN262159 IVJ262158:IVJ262159 JFF262158:JFF262159 JPB262158:JPB262159 JYX262158:JYX262159 KIT262158:KIT262159 KSP262158:KSP262159 LCL262158:LCL262159 LMH262158:LMH262159 LWD262158:LWD262159 MFZ262158:MFZ262159 MPV262158:MPV262159 MZR262158:MZR262159 NJN262158:NJN262159 NTJ262158:NTJ262159 ODF262158:ODF262159 ONB262158:ONB262159 OWX262158:OWX262159 PGT262158:PGT262159 PQP262158:PQP262159 QAL262158:QAL262159 QKH262158:QKH262159 QUD262158:QUD262159 RDZ262158:RDZ262159 RNV262158:RNV262159 RXR262158:RXR262159 SHN262158:SHN262159 SRJ262158:SRJ262159 TBF262158:TBF262159 TLB262158:TLB262159 TUX262158:TUX262159 UET262158:UET262159 UOP262158:UOP262159 UYL262158:UYL262159 VIH262158:VIH262159 VSD262158:VSD262159 WBZ262158:WBZ262159 WLV262158:WLV262159 WVR262158:WVR262159 D327694:D327695 JF327694:JF327695 TB327694:TB327695 ACX327694:ACX327695 AMT327694:AMT327695 AWP327694:AWP327695 BGL327694:BGL327695 BQH327694:BQH327695 CAD327694:CAD327695 CJZ327694:CJZ327695 CTV327694:CTV327695 DDR327694:DDR327695 DNN327694:DNN327695 DXJ327694:DXJ327695 EHF327694:EHF327695 ERB327694:ERB327695 FAX327694:FAX327695 FKT327694:FKT327695 FUP327694:FUP327695 GEL327694:GEL327695 GOH327694:GOH327695 GYD327694:GYD327695 HHZ327694:HHZ327695 HRV327694:HRV327695 IBR327694:IBR327695 ILN327694:ILN327695 IVJ327694:IVJ327695 JFF327694:JFF327695 JPB327694:JPB327695 JYX327694:JYX327695 KIT327694:KIT327695 KSP327694:KSP327695 LCL327694:LCL327695 LMH327694:LMH327695 LWD327694:LWD327695 MFZ327694:MFZ327695 MPV327694:MPV327695 MZR327694:MZR327695 NJN327694:NJN327695 NTJ327694:NTJ327695 ODF327694:ODF327695 ONB327694:ONB327695 OWX327694:OWX327695 PGT327694:PGT327695 PQP327694:PQP327695 QAL327694:QAL327695 QKH327694:QKH327695 QUD327694:QUD327695 RDZ327694:RDZ327695 RNV327694:RNV327695 RXR327694:RXR327695 SHN327694:SHN327695 SRJ327694:SRJ327695 TBF327694:TBF327695 TLB327694:TLB327695 TUX327694:TUX327695 UET327694:UET327695 UOP327694:UOP327695 UYL327694:UYL327695 VIH327694:VIH327695 VSD327694:VSD327695 WBZ327694:WBZ327695 WLV327694:WLV327695 WVR327694:WVR327695 D393230:D393231 JF393230:JF393231 TB393230:TB393231 ACX393230:ACX393231 AMT393230:AMT393231 AWP393230:AWP393231 BGL393230:BGL393231 BQH393230:BQH393231 CAD393230:CAD393231 CJZ393230:CJZ393231 CTV393230:CTV393231 DDR393230:DDR393231 DNN393230:DNN393231 DXJ393230:DXJ393231 EHF393230:EHF393231 ERB393230:ERB393231 FAX393230:FAX393231 FKT393230:FKT393231 FUP393230:FUP393231 GEL393230:GEL393231 GOH393230:GOH393231 GYD393230:GYD393231 HHZ393230:HHZ393231 HRV393230:HRV393231 IBR393230:IBR393231 ILN393230:ILN393231 IVJ393230:IVJ393231 JFF393230:JFF393231 JPB393230:JPB393231 JYX393230:JYX393231 KIT393230:KIT393231 KSP393230:KSP393231 LCL393230:LCL393231 LMH393230:LMH393231 LWD393230:LWD393231 MFZ393230:MFZ393231 MPV393230:MPV393231 MZR393230:MZR393231 NJN393230:NJN393231 NTJ393230:NTJ393231 ODF393230:ODF393231 ONB393230:ONB393231 OWX393230:OWX393231 PGT393230:PGT393231 PQP393230:PQP393231 QAL393230:QAL393231 QKH393230:QKH393231 QUD393230:QUD393231 RDZ393230:RDZ393231 RNV393230:RNV393231 RXR393230:RXR393231 SHN393230:SHN393231 SRJ393230:SRJ393231 TBF393230:TBF393231 TLB393230:TLB393231 TUX393230:TUX393231 UET393230:UET393231 UOP393230:UOP393231 UYL393230:UYL393231 VIH393230:VIH393231 VSD393230:VSD393231 WBZ393230:WBZ393231 WLV393230:WLV393231 WVR393230:WVR393231 D458766:D458767 JF458766:JF458767 TB458766:TB458767 ACX458766:ACX458767 AMT458766:AMT458767 AWP458766:AWP458767 BGL458766:BGL458767 BQH458766:BQH458767 CAD458766:CAD458767 CJZ458766:CJZ458767 CTV458766:CTV458767 DDR458766:DDR458767 DNN458766:DNN458767 DXJ458766:DXJ458767 EHF458766:EHF458767 ERB458766:ERB458767 FAX458766:FAX458767 FKT458766:FKT458767 FUP458766:FUP458767 GEL458766:GEL458767 GOH458766:GOH458767 GYD458766:GYD458767 HHZ458766:HHZ458767 HRV458766:HRV458767 IBR458766:IBR458767 ILN458766:ILN458767 IVJ458766:IVJ458767 JFF458766:JFF458767 JPB458766:JPB458767 JYX458766:JYX458767 KIT458766:KIT458767 KSP458766:KSP458767 LCL458766:LCL458767 LMH458766:LMH458767 LWD458766:LWD458767 MFZ458766:MFZ458767 MPV458766:MPV458767 MZR458766:MZR458767 NJN458766:NJN458767 NTJ458766:NTJ458767 ODF458766:ODF458767 ONB458766:ONB458767 OWX458766:OWX458767 PGT458766:PGT458767 PQP458766:PQP458767 QAL458766:QAL458767 QKH458766:QKH458767 QUD458766:QUD458767 RDZ458766:RDZ458767 RNV458766:RNV458767 RXR458766:RXR458767 SHN458766:SHN458767 SRJ458766:SRJ458767 TBF458766:TBF458767 TLB458766:TLB458767 TUX458766:TUX458767 UET458766:UET458767 UOP458766:UOP458767 UYL458766:UYL458767 VIH458766:VIH458767 VSD458766:VSD458767 WBZ458766:WBZ458767 WLV458766:WLV458767 WVR458766:WVR458767 D524302:D524303 JF524302:JF524303 TB524302:TB524303 ACX524302:ACX524303 AMT524302:AMT524303 AWP524302:AWP524303 BGL524302:BGL524303 BQH524302:BQH524303 CAD524302:CAD524303 CJZ524302:CJZ524303 CTV524302:CTV524303 DDR524302:DDR524303 DNN524302:DNN524303 DXJ524302:DXJ524303 EHF524302:EHF524303 ERB524302:ERB524303 FAX524302:FAX524303 FKT524302:FKT524303 FUP524302:FUP524303 GEL524302:GEL524303 GOH524302:GOH524303 GYD524302:GYD524303 HHZ524302:HHZ524303 HRV524302:HRV524303 IBR524302:IBR524303 ILN524302:ILN524303 IVJ524302:IVJ524303 JFF524302:JFF524303 JPB524302:JPB524303 JYX524302:JYX524303 KIT524302:KIT524303 KSP524302:KSP524303 LCL524302:LCL524303 LMH524302:LMH524303 LWD524302:LWD524303 MFZ524302:MFZ524303 MPV524302:MPV524303 MZR524302:MZR524303 NJN524302:NJN524303 NTJ524302:NTJ524303 ODF524302:ODF524303 ONB524302:ONB524303 OWX524302:OWX524303 PGT524302:PGT524303 PQP524302:PQP524303 QAL524302:QAL524303 QKH524302:QKH524303 QUD524302:QUD524303 RDZ524302:RDZ524303 RNV524302:RNV524303 RXR524302:RXR524303 SHN524302:SHN524303 SRJ524302:SRJ524303 TBF524302:TBF524303 TLB524302:TLB524303 TUX524302:TUX524303 UET524302:UET524303 UOP524302:UOP524303 UYL524302:UYL524303 VIH524302:VIH524303 VSD524302:VSD524303 WBZ524302:WBZ524303 WLV524302:WLV524303 WVR524302:WVR524303 D589838:D589839 JF589838:JF589839 TB589838:TB589839 ACX589838:ACX589839 AMT589838:AMT589839 AWP589838:AWP589839 BGL589838:BGL589839 BQH589838:BQH589839 CAD589838:CAD589839 CJZ589838:CJZ589839 CTV589838:CTV589839 DDR589838:DDR589839 DNN589838:DNN589839 DXJ589838:DXJ589839 EHF589838:EHF589839 ERB589838:ERB589839 FAX589838:FAX589839 FKT589838:FKT589839 FUP589838:FUP589839 GEL589838:GEL589839 GOH589838:GOH589839 GYD589838:GYD589839 HHZ589838:HHZ589839 HRV589838:HRV589839 IBR589838:IBR589839 ILN589838:ILN589839 IVJ589838:IVJ589839 JFF589838:JFF589839 JPB589838:JPB589839 JYX589838:JYX589839 KIT589838:KIT589839 KSP589838:KSP589839 LCL589838:LCL589839 LMH589838:LMH589839 LWD589838:LWD589839 MFZ589838:MFZ589839 MPV589838:MPV589839 MZR589838:MZR589839 NJN589838:NJN589839 NTJ589838:NTJ589839 ODF589838:ODF589839 ONB589838:ONB589839 OWX589838:OWX589839 PGT589838:PGT589839 PQP589838:PQP589839 QAL589838:QAL589839 QKH589838:QKH589839 QUD589838:QUD589839 RDZ589838:RDZ589839 RNV589838:RNV589839 RXR589838:RXR589839 SHN589838:SHN589839 SRJ589838:SRJ589839 TBF589838:TBF589839 TLB589838:TLB589839 TUX589838:TUX589839 UET589838:UET589839 UOP589838:UOP589839 UYL589838:UYL589839 VIH589838:VIH589839 VSD589838:VSD589839 WBZ589838:WBZ589839 WLV589838:WLV589839 WVR589838:WVR589839 D655374:D655375 JF655374:JF655375 TB655374:TB655375 ACX655374:ACX655375 AMT655374:AMT655375 AWP655374:AWP655375 BGL655374:BGL655375 BQH655374:BQH655375 CAD655374:CAD655375 CJZ655374:CJZ655375 CTV655374:CTV655375 DDR655374:DDR655375 DNN655374:DNN655375 DXJ655374:DXJ655375 EHF655374:EHF655375 ERB655374:ERB655375 FAX655374:FAX655375 FKT655374:FKT655375 FUP655374:FUP655375 GEL655374:GEL655375 GOH655374:GOH655375 GYD655374:GYD655375 HHZ655374:HHZ655375 HRV655374:HRV655375 IBR655374:IBR655375 ILN655374:ILN655375 IVJ655374:IVJ655375 JFF655374:JFF655375 JPB655374:JPB655375 JYX655374:JYX655375 KIT655374:KIT655375 KSP655374:KSP655375 LCL655374:LCL655375 LMH655374:LMH655375 LWD655374:LWD655375 MFZ655374:MFZ655375 MPV655374:MPV655375 MZR655374:MZR655375 NJN655374:NJN655375 NTJ655374:NTJ655375 ODF655374:ODF655375 ONB655374:ONB655375 OWX655374:OWX655375 PGT655374:PGT655375 PQP655374:PQP655375 QAL655374:QAL655375 QKH655374:QKH655375 QUD655374:QUD655375 RDZ655374:RDZ655375 RNV655374:RNV655375 RXR655374:RXR655375 SHN655374:SHN655375 SRJ655374:SRJ655375 TBF655374:TBF655375 TLB655374:TLB655375 TUX655374:TUX655375 UET655374:UET655375 UOP655374:UOP655375 UYL655374:UYL655375 VIH655374:VIH655375 VSD655374:VSD655375 WBZ655374:WBZ655375 WLV655374:WLV655375 WVR655374:WVR655375 D720910:D720911 JF720910:JF720911 TB720910:TB720911 ACX720910:ACX720911 AMT720910:AMT720911 AWP720910:AWP720911 BGL720910:BGL720911 BQH720910:BQH720911 CAD720910:CAD720911 CJZ720910:CJZ720911 CTV720910:CTV720911 DDR720910:DDR720911 DNN720910:DNN720911 DXJ720910:DXJ720911 EHF720910:EHF720911 ERB720910:ERB720911 FAX720910:FAX720911 FKT720910:FKT720911 FUP720910:FUP720911 GEL720910:GEL720911 GOH720910:GOH720911 GYD720910:GYD720911 HHZ720910:HHZ720911 HRV720910:HRV720911 IBR720910:IBR720911 ILN720910:ILN720911 IVJ720910:IVJ720911 JFF720910:JFF720911 JPB720910:JPB720911 JYX720910:JYX720911 KIT720910:KIT720911 KSP720910:KSP720911 LCL720910:LCL720911 LMH720910:LMH720911 LWD720910:LWD720911 MFZ720910:MFZ720911 MPV720910:MPV720911 MZR720910:MZR720911 NJN720910:NJN720911 NTJ720910:NTJ720911 ODF720910:ODF720911 ONB720910:ONB720911 OWX720910:OWX720911 PGT720910:PGT720911 PQP720910:PQP720911 QAL720910:QAL720911 QKH720910:QKH720911 QUD720910:QUD720911 RDZ720910:RDZ720911 RNV720910:RNV720911 RXR720910:RXR720911 SHN720910:SHN720911 SRJ720910:SRJ720911 TBF720910:TBF720911 TLB720910:TLB720911 TUX720910:TUX720911 UET720910:UET720911 UOP720910:UOP720911 UYL720910:UYL720911 VIH720910:VIH720911 VSD720910:VSD720911 WBZ720910:WBZ720911 WLV720910:WLV720911 WVR720910:WVR720911 D786446:D786447 JF786446:JF786447 TB786446:TB786447 ACX786446:ACX786447 AMT786446:AMT786447 AWP786446:AWP786447 BGL786446:BGL786447 BQH786446:BQH786447 CAD786446:CAD786447 CJZ786446:CJZ786447 CTV786446:CTV786447 DDR786446:DDR786447 DNN786446:DNN786447 DXJ786446:DXJ786447 EHF786446:EHF786447 ERB786446:ERB786447 FAX786446:FAX786447 FKT786446:FKT786447 FUP786446:FUP786447 GEL786446:GEL786447 GOH786446:GOH786447 GYD786446:GYD786447 HHZ786446:HHZ786447 HRV786446:HRV786447 IBR786446:IBR786447 ILN786446:ILN786447 IVJ786446:IVJ786447 JFF786446:JFF786447 JPB786446:JPB786447 JYX786446:JYX786447 KIT786446:KIT786447 KSP786446:KSP786447 LCL786446:LCL786447 LMH786446:LMH786447 LWD786446:LWD786447 MFZ786446:MFZ786447 MPV786446:MPV786447 MZR786446:MZR786447 NJN786446:NJN786447 NTJ786446:NTJ786447 ODF786446:ODF786447 ONB786446:ONB786447 OWX786446:OWX786447 PGT786446:PGT786447 PQP786446:PQP786447 QAL786446:QAL786447 QKH786446:QKH786447 QUD786446:QUD786447 RDZ786446:RDZ786447 RNV786446:RNV786447 RXR786446:RXR786447 SHN786446:SHN786447 SRJ786446:SRJ786447 TBF786446:TBF786447 TLB786446:TLB786447 TUX786446:TUX786447 UET786446:UET786447 UOP786446:UOP786447 UYL786446:UYL786447 VIH786446:VIH786447 VSD786446:VSD786447 WBZ786446:WBZ786447 WLV786446:WLV786447 WVR786446:WVR786447 D851982:D851983 JF851982:JF851983 TB851982:TB851983 ACX851982:ACX851983 AMT851982:AMT851983 AWP851982:AWP851983 BGL851982:BGL851983 BQH851982:BQH851983 CAD851982:CAD851983 CJZ851982:CJZ851983 CTV851982:CTV851983 DDR851982:DDR851983 DNN851982:DNN851983 DXJ851982:DXJ851983 EHF851982:EHF851983 ERB851982:ERB851983 FAX851982:FAX851983 FKT851982:FKT851983 FUP851982:FUP851983 GEL851982:GEL851983 GOH851982:GOH851983 GYD851982:GYD851983 HHZ851982:HHZ851983 HRV851982:HRV851983 IBR851982:IBR851983 ILN851982:ILN851983 IVJ851982:IVJ851983 JFF851982:JFF851983 JPB851982:JPB851983 JYX851982:JYX851983 KIT851982:KIT851983 KSP851982:KSP851983 LCL851982:LCL851983 LMH851982:LMH851983 LWD851982:LWD851983 MFZ851982:MFZ851983 MPV851982:MPV851983 MZR851982:MZR851983 NJN851982:NJN851983 NTJ851982:NTJ851983 ODF851982:ODF851983 ONB851982:ONB851983 OWX851982:OWX851983 PGT851982:PGT851983 PQP851982:PQP851983 QAL851982:QAL851983 QKH851982:QKH851983 QUD851982:QUD851983 RDZ851982:RDZ851983 RNV851982:RNV851983 RXR851982:RXR851983 SHN851982:SHN851983 SRJ851982:SRJ851983 TBF851982:TBF851983 TLB851982:TLB851983 TUX851982:TUX851983 UET851982:UET851983 UOP851982:UOP851983 UYL851982:UYL851983 VIH851982:VIH851983 VSD851982:VSD851983 WBZ851982:WBZ851983 WLV851982:WLV851983 WVR851982:WVR851983 D917518:D917519 JF917518:JF917519 TB917518:TB917519 ACX917518:ACX917519 AMT917518:AMT917519 AWP917518:AWP917519 BGL917518:BGL917519 BQH917518:BQH917519 CAD917518:CAD917519 CJZ917518:CJZ917519 CTV917518:CTV917519 DDR917518:DDR917519 DNN917518:DNN917519 DXJ917518:DXJ917519 EHF917518:EHF917519 ERB917518:ERB917519 FAX917518:FAX917519 FKT917518:FKT917519 FUP917518:FUP917519 GEL917518:GEL917519 GOH917518:GOH917519 GYD917518:GYD917519 HHZ917518:HHZ917519 HRV917518:HRV917519 IBR917518:IBR917519 ILN917518:ILN917519 IVJ917518:IVJ917519 JFF917518:JFF917519 JPB917518:JPB917519 JYX917518:JYX917519 KIT917518:KIT917519 KSP917518:KSP917519 LCL917518:LCL917519 LMH917518:LMH917519 LWD917518:LWD917519 MFZ917518:MFZ917519 MPV917518:MPV917519 MZR917518:MZR917519 NJN917518:NJN917519 NTJ917518:NTJ917519 ODF917518:ODF917519 ONB917518:ONB917519 OWX917518:OWX917519 PGT917518:PGT917519 PQP917518:PQP917519 QAL917518:QAL917519 QKH917518:QKH917519 QUD917518:QUD917519 RDZ917518:RDZ917519 RNV917518:RNV917519 RXR917518:RXR917519 SHN917518:SHN917519 SRJ917518:SRJ917519 TBF917518:TBF917519 TLB917518:TLB917519 TUX917518:TUX917519 UET917518:UET917519 UOP917518:UOP917519 UYL917518:UYL917519 VIH917518:VIH917519 VSD917518:VSD917519 WBZ917518:WBZ917519 WLV917518:WLV917519 WVR917518:WVR917519 D983054:D983055 JF983054:JF983055 TB983054:TB983055 ACX983054:ACX983055 AMT983054:AMT983055 AWP983054:AWP983055 BGL983054:BGL983055 BQH983054:BQH983055 CAD983054:CAD983055 CJZ983054:CJZ983055 CTV983054:CTV983055 DDR983054:DDR983055 DNN983054:DNN983055 DXJ983054:DXJ983055 EHF983054:EHF983055 ERB983054:ERB983055 FAX983054:FAX983055 FKT983054:FKT983055 FUP983054:FUP983055 GEL983054:GEL983055 GOH983054:GOH983055 GYD983054:GYD983055 HHZ983054:HHZ983055 HRV983054:HRV983055 IBR983054:IBR983055 ILN983054:ILN983055 IVJ983054:IVJ983055 JFF983054:JFF983055 JPB983054:JPB983055 JYX983054:JYX983055 KIT983054:KIT983055 KSP983054:KSP983055 LCL983054:LCL983055 LMH983054:LMH983055 LWD983054:LWD983055 MFZ983054:MFZ983055 MPV983054:MPV983055 MZR983054:MZR983055 NJN983054:NJN983055 NTJ983054:NTJ983055 ODF983054:ODF983055 ONB983054:ONB983055 OWX983054:OWX983055 PGT983054:PGT983055 PQP983054:PQP983055 QAL983054:QAL983055 QKH983054:QKH983055 QUD983054:QUD983055 RDZ983054:RDZ983055 RNV983054:RNV983055 RXR983054:RXR983055 SHN983054:SHN983055 SRJ983054:SRJ983055 TBF983054:TBF983055 TLB983054:TLB983055 TUX983054:TUX983055 UET983054:UET983055 UOP983054:UOP983055 UYL983054:UYL983055 VIH983054:VIH983055 VSD983054:VSD983055 WBZ983054:WBZ983055 WLV983054:WLV983055 WVR983054:WVR983055" xr:uid="{06A57D4F-BA63-4771-A799-86BE2D0E7771}">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282CF-84DA-4DC3-9EA4-1276499EF71C}">
  <dimension ref="A1:AH272"/>
  <sheetViews>
    <sheetView zoomScale="70" zoomScaleNormal="70" zoomScaleSheetLayoutView="70" workbookViewId="0">
      <selection activeCell="H12" sqref="H12:I12"/>
    </sheetView>
  </sheetViews>
  <sheetFormatPr defaultColWidth="9.28515625" defaultRowHeight="12.75"/>
  <cols>
    <col min="1" max="1" width="3.28515625" style="46" customWidth="1"/>
    <col min="2" max="2" width="19.28515625" style="46" customWidth="1"/>
    <col min="3" max="3" width="4.7109375" style="46" customWidth="1"/>
    <col min="4" max="4" width="19.28515625" style="46" customWidth="1"/>
    <col min="5" max="6" width="17.7109375" style="46" customWidth="1"/>
    <col min="7" max="7" width="2.28515625" style="46" customWidth="1"/>
    <col min="8" max="8" width="9.42578125" style="46" customWidth="1"/>
    <col min="9" max="9" width="5.28515625" style="46" customWidth="1"/>
    <col min="10" max="10" width="22.28515625" style="46" customWidth="1"/>
    <col min="11" max="11" width="19.28515625" style="46" customWidth="1"/>
    <col min="12" max="12" width="17.7109375" style="46" customWidth="1"/>
    <col min="13" max="13" width="15" style="46" customWidth="1"/>
    <col min="14" max="15" width="9.28515625" style="46"/>
    <col min="16" max="17" width="18.5703125" style="46" customWidth="1"/>
    <col min="18" max="18" width="20.7109375" style="46" customWidth="1"/>
    <col min="19" max="20" width="19.140625" style="46" bestFit="1" customWidth="1"/>
    <col min="21" max="24" width="18.7109375" style="46" customWidth="1"/>
    <col min="25" max="26" width="15" style="46" customWidth="1"/>
    <col min="27" max="262" width="9.28515625" style="46"/>
    <col min="263" max="263" width="3.28515625" style="46" customWidth="1"/>
    <col min="264" max="264" width="19.7109375" style="46" customWidth="1"/>
    <col min="265" max="265" width="14.7109375" style="46" customWidth="1"/>
    <col min="266" max="266" width="17.28515625" style="46" customWidth="1"/>
    <col min="267" max="267" width="16.42578125" style="46" customWidth="1"/>
    <col min="268" max="268" width="14.28515625" style="46" customWidth="1"/>
    <col min="269" max="269" width="2.28515625" style="46" customWidth="1"/>
    <col min="270" max="270" width="9.42578125" style="46" customWidth="1"/>
    <col min="271" max="271" width="8.7109375" style="46" customWidth="1"/>
    <col min="272" max="272" width="20.28515625" style="46" bestFit="1" customWidth="1"/>
    <col min="273" max="273" width="12.7109375" style="46" bestFit="1" customWidth="1"/>
    <col min="274" max="274" width="9.28515625" style="46"/>
    <col min="275" max="275" width="12.7109375" style="46" bestFit="1" customWidth="1"/>
    <col min="276" max="518" width="9.28515625" style="46"/>
    <col min="519" max="519" width="3.28515625" style="46" customWidth="1"/>
    <col min="520" max="520" width="19.7109375" style="46" customWidth="1"/>
    <col min="521" max="521" width="14.7109375" style="46" customWidth="1"/>
    <col min="522" max="522" width="17.28515625" style="46" customWidth="1"/>
    <col min="523" max="523" width="16.42578125" style="46" customWidth="1"/>
    <col min="524" max="524" width="14.28515625" style="46" customWidth="1"/>
    <col min="525" max="525" width="2.28515625" style="46" customWidth="1"/>
    <col min="526" max="526" width="9.42578125" style="46" customWidth="1"/>
    <col min="527" max="527" width="8.7109375" style="46" customWidth="1"/>
    <col min="528" max="528" width="20.28515625" style="46" bestFit="1" customWidth="1"/>
    <col min="529" max="529" width="12.7109375" style="46" bestFit="1" customWidth="1"/>
    <col min="530" max="530" width="9.28515625" style="46"/>
    <col min="531" max="531" width="12.7109375" style="46" bestFit="1" customWidth="1"/>
    <col min="532" max="774" width="9.28515625" style="46"/>
    <col min="775" max="775" width="3.28515625" style="46" customWidth="1"/>
    <col min="776" max="776" width="19.7109375" style="46" customWidth="1"/>
    <col min="777" max="777" width="14.7109375" style="46" customWidth="1"/>
    <col min="778" max="778" width="17.28515625" style="46" customWidth="1"/>
    <col min="779" max="779" width="16.42578125" style="46" customWidth="1"/>
    <col min="780" max="780" width="14.28515625" style="46" customWidth="1"/>
    <col min="781" max="781" width="2.28515625" style="46" customWidth="1"/>
    <col min="782" max="782" width="9.42578125" style="46" customWidth="1"/>
    <col min="783" max="783" width="8.7109375" style="46" customWidth="1"/>
    <col min="784" max="784" width="20.28515625" style="46" bestFit="1" customWidth="1"/>
    <col min="785" max="785" width="12.7109375" style="46" bestFit="1" customWidth="1"/>
    <col min="786" max="786" width="9.28515625" style="46"/>
    <col min="787" max="787" width="12.7109375" style="46" bestFit="1" customWidth="1"/>
    <col min="788" max="1030" width="9.28515625" style="46"/>
    <col min="1031" max="1031" width="3.28515625" style="46" customWidth="1"/>
    <col min="1032" max="1032" width="19.7109375" style="46" customWidth="1"/>
    <col min="1033" max="1033" width="14.7109375" style="46" customWidth="1"/>
    <col min="1034" max="1034" width="17.28515625" style="46" customWidth="1"/>
    <col min="1035" max="1035" width="16.42578125" style="46" customWidth="1"/>
    <col min="1036" max="1036" width="14.28515625" style="46" customWidth="1"/>
    <col min="1037" max="1037" width="2.28515625" style="46" customWidth="1"/>
    <col min="1038" max="1038" width="9.42578125" style="46" customWidth="1"/>
    <col min="1039" max="1039" width="8.7109375" style="46" customWidth="1"/>
    <col min="1040" max="1040" width="20.28515625" style="46" bestFit="1" customWidth="1"/>
    <col min="1041" max="1041" width="12.7109375" style="46" bestFit="1" customWidth="1"/>
    <col min="1042" max="1042" width="9.28515625" style="46"/>
    <col min="1043" max="1043" width="12.7109375" style="46" bestFit="1" customWidth="1"/>
    <col min="1044" max="1286" width="9.28515625" style="46"/>
    <col min="1287" max="1287" width="3.28515625" style="46" customWidth="1"/>
    <col min="1288" max="1288" width="19.7109375" style="46" customWidth="1"/>
    <col min="1289" max="1289" width="14.7109375" style="46" customWidth="1"/>
    <col min="1290" max="1290" width="17.28515625" style="46" customWidth="1"/>
    <col min="1291" max="1291" width="16.42578125" style="46" customWidth="1"/>
    <col min="1292" max="1292" width="14.28515625" style="46" customWidth="1"/>
    <col min="1293" max="1293" width="2.28515625" style="46" customWidth="1"/>
    <col min="1294" max="1294" width="9.42578125" style="46" customWidth="1"/>
    <col min="1295" max="1295" width="8.7109375" style="46" customWidth="1"/>
    <col min="1296" max="1296" width="20.28515625" style="46" bestFit="1" customWidth="1"/>
    <col min="1297" max="1297" width="12.7109375" style="46" bestFit="1" customWidth="1"/>
    <col min="1298" max="1298" width="9.28515625" style="46"/>
    <col min="1299" max="1299" width="12.7109375" style="46" bestFit="1" customWidth="1"/>
    <col min="1300" max="1542" width="9.28515625" style="46"/>
    <col min="1543" max="1543" width="3.28515625" style="46" customWidth="1"/>
    <col min="1544" max="1544" width="19.7109375" style="46" customWidth="1"/>
    <col min="1545" max="1545" width="14.7109375" style="46" customWidth="1"/>
    <col min="1546" max="1546" width="17.28515625" style="46" customWidth="1"/>
    <col min="1547" max="1547" width="16.42578125" style="46" customWidth="1"/>
    <col min="1548" max="1548" width="14.28515625" style="46" customWidth="1"/>
    <col min="1549" max="1549" width="2.28515625" style="46" customWidth="1"/>
    <col min="1550" max="1550" width="9.42578125" style="46" customWidth="1"/>
    <col min="1551" max="1551" width="8.7109375" style="46" customWidth="1"/>
    <col min="1552" max="1552" width="20.28515625" style="46" bestFit="1" customWidth="1"/>
    <col min="1553" max="1553" width="12.7109375" style="46" bestFit="1" customWidth="1"/>
    <col min="1554" max="1554" width="9.28515625" style="46"/>
    <col min="1555" max="1555" width="12.7109375" style="46" bestFit="1" customWidth="1"/>
    <col min="1556" max="1798" width="9.28515625" style="46"/>
    <col min="1799" max="1799" width="3.28515625" style="46" customWidth="1"/>
    <col min="1800" max="1800" width="19.7109375" style="46" customWidth="1"/>
    <col min="1801" max="1801" width="14.7109375" style="46" customWidth="1"/>
    <col min="1802" max="1802" width="17.28515625" style="46" customWidth="1"/>
    <col min="1803" max="1803" width="16.42578125" style="46" customWidth="1"/>
    <col min="1804" max="1804" width="14.28515625" style="46" customWidth="1"/>
    <col min="1805" max="1805" width="2.28515625" style="46" customWidth="1"/>
    <col min="1806" max="1806" width="9.42578125" style="46" customWidth="1"/>
    <col min="1807" max="1807" width="8.7109375" style="46" customWidth="1"/>
    <col min="1808" max="1808" width="20.28515625" style="46" bestFit="1" customWidth="1"/>
    <col min="1809" max="1809" width="12.7109375" style="46" bestFit="1" customWidth="1"/>
    <col min="1810" max="1810" width="9.28515625" style="46"/>
    <col min="1811" max="1811" width="12.7109375" style="46" bestFit="1" customWidth="1"/>
    <col min="1812" max="2054" width="9.28515625" style="46"/>
    <col min="2055" max="2055" width="3.28515625" style="46" customWidth="1"/>
    <col min="2056" max="2056" width="19.7109375" style="46" customWidth="1"/>
    <col min="2057" max="2057" width="14.7109375" style="46" customWidth="1"/>
    <col min="2058" max="2058" width="17.28515625" style="46" customWidth="1"/>
    <col min="2059" max="2059" width="16.42578125" style="46" customWidth="1"/>
    <col min="2060" max="2060" width="14.28515625" style="46" customWidth="1"/>
    <col min="2061" max="2061" width="2.28515625" style="46" customWidth="1"/>
    <col min="2062" max="2062" width="9.42578125" style="46" customWidth="1"/>
    <col min="2063" max="2063" width="8.7109375" style="46" customWidth="1"/>
    <col min="2064" max="2064" width="20.28515625" style="46" bestFit="1" customWidth="1"/>
    <col min="2065" max="2065" width="12.7109375" style="46" bestFit="1" customWidth="1"/>
    <col min="2066" max="2066" width="9.28515625" style="46"/>
    <col min="2067" max="2067" width="12.7109375" style="46" bestFit="1" customWidth="1"/>
    <col min="2068" max="2310" width="9.28515625" style="46"/>
    <col min="2311" max="2311" width="3.28515625" style="46" customWidth="1"/>
    <col min="2312" max="2312" width="19.7109375" style="46" customWidth="1"/>
    <col min="2313" max="2313" width="14.7109375" style="46" customWidth="1"/>
    <col min="2314" max="2314" width="17.28515625" style="46" customWidth="1"/>
    <col min="2315" max="2315" width="16.42578125" style="46" customWidth="1"/>
    <col min="2316" max="2316" width="14.28515625" style="46" customWidth="1"/>
    <col min="2317" max="2317" width="2.28515625" style="46" customWidth="1"/>
    <col min="2318" max="2318" width="9.42578125" style="46" customWidth="1"/>
    <col min="2319" max="2319" width="8.7109375" style="46" customWidth="1"/>
    <col min="2320" max="2320" width="20.28515625" style="46" bestFit="1" customWidth="1"/>
    <col min="2321" max="2321" width="12.7109375" style="46" bestFit="1" customWidth="1"/>
    <col min="2322" max="2322" width="9.28515625" style="46"/>
    <col min="2323" max="2323" width="12.7109375" style="46" bestFit="1" customWidth="1"/>
    <col min="2324" max="2566" width="9.28515625" style="46"/>
    <col min="2567" max="2567" width="3.28515625" style="46" customWidth="1"/>
    <col min="2568" max="2568" width="19.7109375" style="46" customWidth="1"/>
    <col min="2569" max="2569" width="14.7109375" style="46" customWidth="1"/>
    <col min="2570" max="2570" width="17.28515625" style="46" customWidth="1"/>
    <col min="2571" max="2571" width="16.42578125" style="46" customWidth="1"/>
    <col min="2572" max="2572" width="14.28515625" style="46" customWidth="1"/>
    <col min="2573" max="2573" width="2.28515625" style="46" customWidth="1"/>
    <col min="2574" max="2574" width="9.42578125" style="46" customWidth="1"/>
    <col min="2575" max="2575" width="8.7109375" style="46" customWidth="1"/>
    <col min="2576" max="2576" width="20.28515625" style="46" bestFit="1" customWidth="1"/>
    <col min="2577" max="2577" width="12.7109375" style="46" bestFit="1" customWidth="1"/>
    <col min="2578" max="2578" width="9.28515625" style="46"/>
    <col min="2579" max="2579" width="12.7109375" style="46" bestFit="1" customWidth="1"/>
    <col min="2580" max="2822" width="9.28515625" style="46"/>
    <col min="2823" max="2823" width="3.28515625" style="46" customWidth="1"/>
    <col min="2824" max="2824" width="19.7109375" style="46" customWidth="1"/>
    <col min="2825" max="2825" width="14.7109375" style="46" customWidth="1"/>
    <col min="2826" max="2826" width="17.28515625" style="46" customWidth="1"/>
    <col min="2827" max="2827" width="16.42578125" style="46" customWidth="1"/>
    <col min="2828" max="2828" width="14.28515625" style="46" customWidth="1"/>
    <col min="2829" max="2829" width="2.28515625" style="46" customWidth="1"/>
    <col min="2830" max="2830" width="9.42578125" style="46" customWidth="1"/>
    <col min="2831" max="2831" width="8.7109375" style="46" customWidth="1"/>
    <col min="2832" max="2832" width="20.28515625" style="46" bestFit="1" customWidth="1"/>
    <col min="2833" max="2833" width="12.7109375" style="46" bestFit="1" customWidth="1"/>
    <col min="2834" max="2834" width="9.28515625" style="46"/>
    <col min="2835" max="2835" width="12.7109375" style="46" bestFit="1" customWidth="1"/>
    <col min="2836" max="3078" width="9.28515625" style="46"/>
    <col min="3079" max="3079" width="3.28515625" style="46" customWidth="1"/>
    <col min="3080" max="3080" width="19.7109375" style="46" customWidth="1"/>
    <col min="3081" max="3081" width="14.7109375" style="46" customWidth="1"/>
    <col min="3082" max="3082" width="17.28515625" style="46" customWidth="1"/>
    <col min="3083" max="3083" width="16.42578125" style="46" customWidth="1"/>
    <col min="3084" max="3084" width="14.28515625" style="46" customWidth="1"/>
    <col min="3085" max="3085" width="2.28515625" style="46" customWidth="1"/>
    <col min="3086" max="3086" width="9.42578125" style="46" customWidth="1"/>
    <col min="3087" max="3087" width="8.7109375" style="46" customWidth="1"/>
    <col min="3088" max="3088" width="20.28515625" style="46" bestFit="1" customWidth="1"/>
    <col min="3089" max="3089" width="12.7109375" style="46" bestFit="1" customWidth="1"/>
    <col min="3090" max="3090" width="9.28515625" style="46"/>
    <col min="3091" max="3091" width="12.7109375" style="46" bestFit="1" customWidth="1"/>
    <col min="3092" max="3334" width="9.28515625" style="46"/>
    <col min="3335" max="3335" width="3.28515625" style="46" customWidth="1"/>
    <col min="3336" max="3336" width="19.7109375" style="46" customWidth="1"/>
    <col min="3337" max="3337" width="14.7109375" style="46" customWidth="1"/>
    <col min="3338" max="3338" width="17.28515625" style="46" customWidth="1"/>
    <col min="3339" max="3339" width="16.42578125" style="46" customWidth="1"/>
    <col min="3340" max="3340" width="14.28515625" style="46" customWidth="1"/>
    <col min="3341" max="3341" width="2.28515625" style="46" customWidth="1"/>
    <col min="3342" max="3342" width="9.42578125" style="46" customWidth="1"/>
    <col min="3343" max="3343" width="8.7109375" style="46" customWidth="1"/>
    <col min="3344" max="3344" width="20.28515625" style="46" bestFit="1" customWidth="1"/>
    <col min="3345" max="3345" width="12.7109375" style="46" bestFit="1" customWidth="1"/>
    <col min="3346" max="3346" width="9.28515625" style="46"/>
    <col min="3347" max="3347" width="12.7109375" style="46" bestFit="1" customWidth="1"/>
    <col min="3348" max="3590" width="9.28515625" style="46"/>
    <col min="3591" max="3591" width="3.28515625" style="46" customWidth="1"/>
    <col min="3592" max="3592" width="19.7109375" style="46" customWidth="1"/>
    <col min="3593" max="3593" width="14.7109375" style="46" customWidth="1"/>
    <col min="3594" max="3594" width="17.28515625" style="46" customWidth="1"/>
    <col min="3595" max="3595" width="16.42578125" style="46" customWidth="1"/>
    <col min="3596" max="3596" width="14.28515625" style="46" customWidth="1"/>
    <col min="3597" max="3597" width="2.28515625" style="46" customWidth="1"/>
    <col min="3598" max="3598" width="9.42578125" style="46" customWidth="1"/>
    <col min="3599" max="3599" width="8.7109375" style="46" customWidth="1"/>
    <col min="3600" max="3600" width="20.28515625" style="46" bestFit="1" customWidth="1"/>
    <col min="3601" max="3601" width="12.7109375" style="46" bestFit="1" customWidth="1"/>
    <col min="3602" max="3602" width="9.28515625" style="46"/>
    <col min="3603" max="3603" width="12.7109375" style="46" bestFit="1" customWidth="1"/>
    <col min="3604" max="3846" width="9.28515625" style="46"/>
    <col min="3847" max="3847" width="3.28515625" style="46" customWidth="1"/>
    <col min="3848" max="3848" width="19.7109375" style="46" customWidth="1"/>
    <col min="3849" max="3849" width="14.7109375" style="46" customWidth="1"/>
    <col min="3850" max="3850" width="17.28515625" style="46" customWidth="1"/>
    <col min="3851" max="3851" width="16.42578125" style="46" customWidth="1"/>
    <col min="3852" max="3852" width="14.28515625" style="46" customWidth="1"/>
    <col min="3853" max="3853" width="2.28515625" style="46" customWidth="1"/>
    <col min="3854" max="3854" width="9.42578125" style="46" customWidth="1"/>
    <col min="3855" max="3855" width="8.7109375" style="46" customWidth="1"/>
    <col min="3856" max="3856" width="20.28515625" style="46" bestFit="1" customWidth="1"/>
    <col min="3857" max="3857" width="12.7109375" style="46" bestFit="1" customWidth="1"/>
    <col min="3858" max="3858" width="9.28515625" style="46"/>
    <col min="3859" max="3859" width="12.7109375" style="46" bestFit="1" customWidth="1"/>
    <col min="3860" max="4102" width="9.28515625" style="46"/>
    <col min="4103" max="4103" width="3.28515625" style="46" customWidth="1"/>
    <col min="4104" max="4104" width="19.7109375" style="46" customWidth="1"/>
    <col min="4105" max="4105" width="14.7109375" style="46" customWidth="1"/>
    <col min="4106" max="4106" width="17.28515625" style="46" customWidth="1"/>
    <col min="4107" max="4107" width="16.42578125" style="46" customWidth="1"/>
    <col min="4108" max="4108" width="14.28515625" style="46" customWidth="1"/>
    <col min="4109" max="4109" width="2.28515625" style="46" customWidth="1"/>
    <col min="4110" max="4110" width="9.42578125" style="46" customWidth="1"/>
    <col min="4111" max="4111" width="8.7109375" style="46" customWidth="1"/>
    <col min="4112" max="4112" width="20.28515625" style="46" bestFit="1" customWidth="1"/>
    <col min="4113" max="4113" width="12.7109375" style="46" bestFit="1" customWidth="1"/>
    <col min="4114" max="4114" width="9.28515625" style="46"/>
    <col min="4115" max="4115" width="12.7109375" style="46" bestFit="1" customWidth="1"/>
    <col min="4116" max="4358" width="9.28515625" style="46"/>
    <col min="4359" max="4359" width="3.28515625" style="46" customWidth="1"/>
    <col min="4360" max="4360" width="19.7109375" style="46" customWidth="1"/>
    <col min="4361" max="4361" width="14.7109375" style="46" customWidth="1"/>
    <col min="4362" max="4362" width="17.28515625" style="46" customWidth="1"/>
    <col min="4363" max="4363" width="16.42578125" style="46" customWidth="1"/>
    <col min="4364" max="4364" width="14.28515625" style="46" customWidth="1"/>
    <col min="4365" max="4365" width="2.28515625" style="46" customWidth="1"/>
    <col min="4366" max="4366" width="9.42578125" style="46" customWidth="1"/>
    <col min="4367" max="4367" width="8.7109375" style="46" customWidth="1"/>
    <col min="4368" max="4368" width="20.28515625" style="46" bestFit="1" customWidth="1"/>
    <col min="4369" max="4369" width="12.7109375" style="46" bestFit="1" customWidth="1"/>
    <col min="4370" max="4370" width="9.28515625" style="46"/>
    <col min="4371" max="4371" width="12.7109375" style="46" bestFit="1" customWidth="1"/>
    <col min="4372" max="4614" width="9.28515625" style="46"/>
    <col min="4615" max="4615" width="3.28515625" style="46" customWidth="1"/>
    <col min="4616" max="4616" width="19.7109375" style="46" customWidth="1"/>
    <col min="4617" max="4617" width="14.7109375" style="46" customWidth="1"/>
    <col min="4618" max="4618" width="17.28515625" style="46" customWidth="1"/>
    <col min="4619" max="4619" width="16.42578125" style="46" customWidth="1"/>
    <col min="4620" max="4620" width="14.28515625" style="46" customWidth="1"/>
    <col min="4621" max="4621" width="2.28515625" style="46" customWidth="1"/>
    <col min="4622" max="4622" width="9.42578125" style="46" customWidth="1"/>
    <col min="4623" max="4623" width="8.7109375" style="46" customWidth="1"/>
    <col min="4624" max="4624" width="20.28515625" style="46" bestFit="1" customWidth="1"/>
    <col min="4625" max="4625" width="12.7109375" style="46" bestFit="1" customWidth="1"/>
    <col min="4626" max="4626" width="9.28515625" style="46"/>
    <col min="4627" max="4627" width="12.7109375" style="46" bestFit="1" customWidth="1"/>
    <col min="4628" max="4870" width="9.28515625" style="46"/>
    <col min="4871" max="4871" width="3.28515625" style="46" customWidth="1"/>
    <col min="4872" max="4872" width="19.7109375" style="46" customWidth="1"/>
    <col min="4873" max="4873" width="14.7109375" style="46" customWidth="1"/>
    <col min="4874" max="4874" width="17.28515625" style="46" customWidth="1"/>
    <col min="4875" max="4875" width="16.42578125" style="46" customWidth="1"/>
    <col min="4876" max="4876" width="14.28515625" style="46" customWidth="1"/>
    <col min="4877" max="4877" width="2.28515625" style="46" customWidth="1"/>
    <col min="4878" max="4878" width="9.42578125" style="46" customWidth="1"/>
    <col min="4879" max="4879" width="8.7109375" style="46" customWidth="1"/>
    <col min="4880" max="4880" width="20.28515625" style="46" bestFit="1" customWidth="1"/>
    <col min="4881" max="4881" width="12.7109375" style="46" bestFit="1" customWidth="1"/>
    <col min="4882" max="4882" width="9.28515625" style="46"/>
    <col min="4883" max="4883" width="12.7109375" style="46" bestFit="1" customWidth="1"/>
    <col min="4884" max="5126" width="9.28515625" style="46"/>
    <col min="5127" max="5127" width="3.28515625" style="46" customWidth="1"/>
    <col min="5128" max="5128" width="19.7109375" style="46" customWidth="1"/>
    <col min="5129" max="5129" width="14.7109375" style="46" customWidth="1"/>
    <col min="5130" max="5130" width="17.28515625" style="46" customWidth="1"/>
    <col min="5131" max="5131" width="16.42578125" style="46" customWidth="1"/>
    <col min="5132" max="5132" width="14.28515625" style="46" customWidth="1"/>
    <col min="5133" max="5133" width="2.28515625" style="46" customWidth="1"/>
    <col min="5134" max="5134" width="9.42578125" style="46" customWidth="1"/>
    <col min="5135" max="5135" width="8.7109375" style="46" customWidth="1"/>
    <col min="5136" max="5136" width="20.28515625" style="46" bestFit="1" customWidth="1"/>
    <col min="5137" max="5137" width="12.7109375" style="46" bestFit="1" customWidth="1"/>
    <col min="5138" max="5138" width="9.28515625" style="46"/>
    <col min="5139" max="5139" width="12.7109375" style="46" bestFit="1" customWidth="1"/>
    <col min="5140" max="5382" width="9.28515625" style="46"/>
    <col min="5383" max="5383" width="3.28515625" style="46" customWidth="1"/>
    <col min="5384" max="5384" width="19.7109375" style="46" customWidth="1"/>
    <col min="5385" max="5385" width="14.7109375" style="46" customWidth="1"/>
    <col min="5386" max="5386" width="17.28515625" style="46" customWidth="1"/>
    <col min="5387" max="5387" width="16.42578125" style="46" customWidth="1"/>
    <col min="5388" max="5388" width="14.28515625" style="46" customWidth="1"/>
    <col min="5389" max="5389" width="2.28515625" style="46" customWidth="1"/>
    <col min="5390" max="5390" width="9.42578125" style="46" customWidth="1"/>
    <col min="5391" max="5391" width="8.7109375" style="46" customWidth="1"/>
    <col min="5392" max="5392" width="20.28515625" style="46" bestFit="1" customWidth="1"/>
    <col min="5393" max="5393" width="12.7109375" style="46" bestFit="1" customWidth="1"/>
    <col min="5394" max="5394" width="9.28515625" style="46"/>
    <col min="5395" max="5395" width="12.7109375" style="46" bestFit="1" customWidth="1"/>
    <col min="5396" max="5638" width="9.28515625" style="46"/>
    <col min="5639" max="5639" width="3.28515625" style="46" customWidth="1"/>
    <col min="5640" max="5640" width="19.7109375" style="46" customWidth="1"/>
    <col min="5641" max="5641" width="14.7109375" style="46" customWidth="1"/>
    <col min="5642" max="5642" width="17.28515625" style="46" customWidth="1"/>
    <col min="5643" max="5643" width="16.42578125" style="46" customWidth="1"/>
    <col min="5644" max="5644" width="14.28515625" style="46" customWidth="1"/>
    <col min="5645" max="5645" width="2.28515625" style="46" customWidth="1"/>
    <col min="5646" max="5646" width="9.42578125" style="46" customWidth="1"/>
    <col min="5647" max="5647" width="8.7109375" style="46" customWidth="1"/>
    <col min="5648" max="5648" width="20.28515625" style="46" bestFit="1" customWidth="1"/>
    <col min="5649" max="5649" width="12.7109375" style="46" bestFit="1" customWidth="1"/>
    <col min="5650" max="5650" width="9.28515625" style="46"/>
    <col min="5651" max="5651" width="12.7109375" style="46" bestFit="1" customWidth="1"/>
    <col min="5652" max="5894" width="9.28515625" style="46"/>
    <col min="5895" max="5895" width="3.28515625" style="46" customWidth="1"/>
    <col min="5896" max="5896" width="19.7109375" style="46" customWidth="1"/>
    <col min="5897" max="5897" width="14.7109375" style="46" customWidth="1"/>
    <col min="5898" max="5898" width="17.28515625" style="46" customWidth="1"/>
    <col min="5899" max="5899" width="16.42578125" style="46" customWidth="1"/>
    <col min="5900" max="5900" width="14.28515625" style="46" customWidth="1"/>
    <col min="5901" max="5901" width="2.28515625" style="46" customWidth="1"/>
    <col min="5902" max="5902" width="9.42578125" style="46" customWidth="1"/>
    <col min="5903" max="5903" width="8.7109375" style="46" customWidth="1"/>
    <col min="5904" max="5904" width="20.28515625" style="46" bestFit="1" customWidth="1"/>
    <col min="5905" max="5905" width="12.7109375" style="46" bestFit="1" customWidth="1"/>
    <col min="5906" max="5906" width="9.28515625" style="46"/>
    <col min="5907" max="5907" width="12.7109375" style="46" bestFit="1" customWidth="1"/>
    <col min="5908" max="6150" width="9.28515625" style="46"/>
    <col min="6151" max="6151" width="3.28515625" style="46" customWidth="1"/>
    <col min="6152" max="6152" width="19.7109375" style="46" customWidth="1"/>
    <col min="6153" max="6153" width="14.7109375" style="46" customWidth="1"/>
    <col min="6154" max="6154" width="17.28515625" style="46" customWidth="1"/>
    <col min="6155" max="6155" width="16.42578125" style="46" customWidth="1"/>
    <col min="6156" max="6156" width="14.28515625" style="46" customWidth="1"/>
    <col min="6157" max="6157" width="2.28515625" style="46" customWidth="1"/>
    <col min="6158" max="6158" width="9.42578125" style="46" customWidth="1"/>
    <col min="6159" max="6159" width="8.7109375" style="46" customWidth="1"/>
    <col min="6160" max="6160" width="20.28515625" style="46" bestFit="1" customWidth="1"/>
    <col min="6161" max="6161" width="12.7109375" style="46" bestFit="1" customWidth="1"/>
    <col min="6162" max="6162" width="9.28515625" style="46"/>
    <col min="6163" max="6163" width="12.7109375" style="46" bestFit="1" customWidth="1"/>
    <col min="6164" max="6406" width="9.28515625" style="46"/>
    <col min="6407" max="6407" width="3.28515625" style="46" customWidth="1"/>
    <col min="6408" max="6408" width="19.7109375" style="46" customWidth="1"/>
    <col min="6409" max="6409" width="14.7109375" style="46" customWidth="1"/>
    <col min="6410" max="6410" width="17.28515625" style="46" customWidth="1"/>
    <col min="6411" max="6411" width="16.42578125" style="46" customWidth="1"/>
    <col min="6412" max="6412" width="14.28515625" style="46" customWidth="1"/>
    <col min="6413" max="6413" width="2.28515625" style="46" customWidth="1"/>
    <col min="6414" max="6414" width="9.42578125" style="46" customWidth="1"/>
    <col min="6415" max="6415" width="8.7109375" style="46" customWidth="1"/>
    <col min="6416" max="6416" width="20.28515625" style="46" bestFit="1" customWidth="1"/>
    <col min="6417" max="6417" width="12.7109375" style="46" bestFit="1" customWidth="1"/>
    <col min="6418" max="6418" width="9.28515625" style="46"/>
    <col min="6419" max="6419" width="12.7109375" style="46" bestFit="1" customWidth="1"/>
    <col min="6420" max="6662" width="9.28515625" style="46"/>
    <col min="6663" max="6663" width="3.28515625" style="46" customWidth="1"/>
    <col min="6664" max="6664" width="19.7109375" style="46" customWidth="1"/>
    <col min="6665" max="6665" width="14.7109375" style="46" customWidth="1"/>
    <col min="6666" max="6666" width="17.28515625" style="46" customWidth="1"/>
    <col min="6667" max="6667" width="16.42578125" style="46" customWidth="1"/>
    <col min="6668" max="6668" width="14.28515625" style="46" customWidth="1"/>
    <col min="6669" max="6669" width="2.28515625" style="46" customWidth="1"/>
    <col min="6670" max="6670" width="9.42578125" style="46" customWidth="1"/>
    <col min="6671" max="6671" width="8.7109375" style="46" customWidth="1"/>
    <col min="6672" max="6672" width="20.28515625" style="46" bestFit="1" customWidth="1"/>
    <col min="6673" max="6673" width="12.7109375" style="46" bestFit="1" customWidth="1"/>
    <col min="6674" max="6674" width="9.28515625" style="46"/>
    <col min="6675" max="6675" width="12.7109375" style="46" bestFit="1" customWidth="1"/>
    <col min="6676" max="6918" width="9.28515625" style="46"/>
    <col min="6919" max="6919" width="3.28515625" style="46" customWidth="1"/>
    <col min="6920" max="6920" width="19.7109375" style="46" customWidth="1"/>
    <col min="6921" max="6921" width="14.7109375" style="46" customWidth="1"/>
    <col min="6922" max="6922" width="17.28515625" style="46" customWidth="1"/>
    <col min="6923" max="6923" width="16.42578125" style="46" customWidth="1"/>
    <col min="6924" max="6924" width="14.28515625" style="46" customWidth="1"/>
    <col min="6925" max="6925" width="2.28515625" style="46" customWidth="1"/>
    <col min="6926" max="6926" width="9.42578125" style="46" customWidth="1"/>
    <col min="6927" max="6927" width="8.7109375" style="46" customWidth="1"/>
    <col min="6928" max="6928" width="20.28515625" style="46" bestFit="1" customWidth="1"/>
    <col min="6929" max="6929" width="12.7109375" style="46" bestFit="1" customWidth="1"/>
    <col min="6930" max="6930" width="9.28515625" style="46"/>
    <col min="6931" max="6931" width="12.7109375" style="46" bestFit="1" customWidth="1"/>
    <col min="6932" max="7174" width="9.28515625" style="46"/>
    <col min="7175" max="7175" width="3.28515625" style="46" customWidth="1"/>
    <col min="7176" max="7176" width="19.7109375" style="46" customWidth="1"/>
    <col min="7177" max="7177" width="14.7109375" style="46" customWidth="1"/>
    <col min="7178" max="7178" width="17.28515625" style="46" customWidth="1"/>
    <col min="7179" max="7179" width="16.42578125" style="46" customWidth="1"/>
    <col min="7180" max="7180" width="14.28515625" style="46" customWidth="1"/>
    <col min="7181" max="7181" width="2.28515625" style="46" customWidth="1"/>
    <col min="7182" max="7182" width="9.42578125" style="46" customWidth="1"/>
    <col min="7183" max="7183" width="8.7109375" style="46" customWidth="1"/>
    <col min="7184" max="7184" width="20.28515625" style="46" bestFit="1" customWidth="1"/>
    <col min="7185" max="7185" width="12.7109375" style="46" bestFit="1" customWidth="1"/>
    <col min="7186" max="7186" width="9.28515625" style="46"/>
    <col min="7187" max="7187" width="12.7109375" style="46" bestFit="1" customWidth="1"/>
    <col min="7188" max="7430" width="9.28515625" style="46"/>
    <col min="7431" max="7431" width="3.28515625" style="46" customWidth="1"/>
    <col min="7432" max="7432" width="19.7109375" style="46" customWidth="1"/>
    <col min="7433" max="7433" width="14.7109375" style="46" customWidth="1"/>
    <col min="7434" max="7434" width="17.28515625" style="46" customWidth="1"/>
    <col min="7435" max="7435" width="16.42578125" style="46" customWidth="1"/>
    <col min="7436" max="7436" width="14.28515625" style="46" customWidth="1"/>
    <col min="7437" max="7437" width="2.28515625" style="46" customWidth="1"/>
    <col min="7438" max="7438" width="9.42578125" style="46" customWidth="1"/>
    <col min="7439" max="7439" width="8.7109375" style="46" customWidth="1"/>
    <col min="7440" max="7440" width="20.28515625" style="46" bestFit="1" customWidth="1"/>
    <col min="7441" max="7441" width="12.7109375" style="46" bestFit="1" customWidth="1"/>
    <col min="7442" max="7442" width="9.28515625" style="46"/>
    <col min="7443" max="7443" width="12.7109375" style="46" bestFit="1" customWidth="1"/>
    <col min="7444" max="7686" width="9.28515625" style="46"/>
    <col min="7687" max="7687" width="3.28515625" style="46" customWidth="1"/>
    <col min="7688" max="7688" width="19.7109375" style="46" customWidth="1"/>
    <col min="7689" max="7689" width="14.7109375" style="46" customWidth="1"/>
    <col min="7690" max="7690" width="17.28515625" style="46" customWidth="1"/>
    <col min="7691" max="7691" width="16.42578125" style="46" customWidth="1"/>
    <col min="7692" max="7692" width="14.28515625" style="46" customWidth="1"/>
    <col min="7693" max="7693" width="2.28515625" style="46" customWidth="1"/>
    <col min="7694" max="7694" width="9.42578125" style="46" customWidth="1"/>
    <col min="7695" max="7695" width="8.7109375" style="46" customWidth="1"/>
    <col min="7696" max="7696" width="20.28515625" style="46" bestFit="1" customWidth="1"/>
    <col min="7697" max="7697" width="12.7109375" style="46" bestFit="1" customWidth="1"/>
    <col min="7698" max="7698" width="9.28515625" style="46"/>
    <col min="7699" max="7699" width="12.7109375" style="46" bestFit="1" customWidth="1"/>
    <col min="7700" max="7942" width="9.28515625" style="46"/>
    <col min="7943" max="7943" width="3.28515625" style="46" customWidth="1"/>
    <col min="7944" max="7944" width="19.7109375" style="46" customWidth="1"/>
    <col min="7945" max="7945" width="14.7109375" style="46" customWidth="1"/>
    <col min="7946" max="7946" width="17.28515625" style="46" customWidth="1"/>
    <col min="7947" max="7947" width="16.42578125" style="46" customWidth="1"/>
    <col min="7948" max="7948" width="14.28515625" style="46" customWidth="1"/>
    <col min="7949" max="7949" width="2.28515625" style="46" customWidth="1"/>
    <col min="7950" max="7950" width="9.42578125" style="46" customWidth="1"/>
    <col min="7951" max="7951" width="8.7109375" style="46" customWidth="1"/>
    <col min="7952" max="7952" width="20.28515625" style="46" bestFit="1" customWidth="1"/>
    <col min="7953" max="7953" width="12.7109375" style="46" bestFit="1" customWidth="1"/>
    <col min="7954" max="7954" width="9.28515625" style="46"/>
    <col min="7955" max="7955" width="12.7109375" style="46" bestFit="1" customWidth="1"/>
    <col min="7956" max="8198" width="9.28515625" style="46"/>
    <col min="8199" max="8199" width="3.28515625" style="46" customWidth="1"/>
    <col min="8200" max="8200" width="19.7109375" style="46" customWidth="1"/>
    <col min="8201" max="8201" width="14.7109375" style="46" customWidth="1"/>
    <col min="8202" max="8202" width="17.28515625" style="46" customWidth="1"/>
    <col min="8203" max="8203" width="16.42578125" style="46" customWidth="1"/>
    <col min="8204" max="8204" width="14.28515625" style="46" customWidth="1"/>
    <col min="8205" max="8205" width="2.28515625" style="46" customWidth="1"/>
    <col min="8206" max="8206" width="9.42578125" style="46" customWidth="1"/>
    <col min="8207" max="8207" width="8.7109375" style="46" customWidth="1"/>
    <col min="8208" max="8208" width="20.28515625" style="46" bestFit="1" customWidth="1"/>
    <col min="8209" max="8209" width="12.7109375" style="46" bestFit="1" customWidth="1"/>
    <col min="8210" max="8210" width="9.28515625" style="46"/>
    <col min="8211" max="8211" width="12.7109375" style="46" bestFit="1" customWidth="1"/>
    <col min="8212" max="8454" width="9.28515625" style="46"/>
    <col min="8455" max="8455" width="3.28515625" style="46" customWidth="1"/>
    <col min="8456" max="8456" width="19.7109375" style="46" customWidth="1"/>
    <col min="8457" max="8457" width="14.7109375" style="46" customWidth="1"/>
    <col min="8458" max="8458" width="17.28515625" style="46" customWidth="1"/>
    <col min="8459" max="8459" width="16.42578125" style="46" customWidth="1"/>
    <col min="8460" max="8460" width="14.28515625" style="46" customWidth="1"/>
    <col min="8461" max="8461" width="2.28515625" style="46" customWidth="1"/>
    <col min="8462" max="8462" width="9.42578125" style="46" customWidth="1"/>
    <col min="8463" max="8463" width="8.7109375" style="46" customWidth="1"/>
    <col min="8464" max="8464" width="20.28515625" style="46" bestFit="1" customWidth="1"/>
    <col min="8465" max="8465" width="12.7109375" style="46" bestFit="1" customWidth="1"/>
    <col min="8466" max="8466" width="9.28515625" style="46"/>
    <col min="8467" max="8467" width="12.7109375" style="46" bestFit="1" customWidth="1"/>
    <col min="8468" max="8710" width="9.28515625" style="46"/>
    <col min="8711" max="8711" width="3.28515625" style="46" customWidth="1"/>
    <col min="8712" max="8712" width="19.7109375" style="46" customWidth="1"/>
    <col min="8713" max="8713" width="14.7109375" style="46" customWidth="1"/>
    <col min="8714" max="8714" width="17.28515625" style="46" customWidth="1"/>
    <col min="8715" max="8715" width="16.42578125" style="46" customWidth="1"/>
    <col min="8716" max="8716" width="14.28515625" style="46" customWidth="1"/>
    <col min="8717" max="8717" width="2.28515625" style="46" customWidth="1"/>
    <col min="8718" max="8718" width="9.42578125" style="46" customWidth="1"/>
    <col min="8719" max="8719" width="8.7109375" style="46" customWidth="1"/>
    <col min="8720" max="8720" width="20.28515625" style="46" bestFit="1" customWidth="1"/>
    <col min="8721" max="8721" width="12.7109375" style="46" bestFit="1" customWidth="1"/>
    <col min="8722" max="8722" width="9.28515625" style="46"/>
    <col min="8723" max="8723" width="12.7109375" style="46" bestFit="1" customWidth="1"/>
    <col min="8724" max="8966" width="9.28515625" style="46"/>
    <col min="8967" max="8967" width="3.28515625" style="46" customWidth="1"/>
    <col min="8968" max="8968" width="19.7109375" style="46" customWidth="1"/>
    <col min="8969" max="8969" width="14.7109375" style="46" customWidth="1"/>
    <col min="8970" max="8970" width="17.28515625" style="46" customWidth="1"/>
    <col min="8971" max="8971" width="16.42578125" style="46" customWidth="1"/>
    <col min="8972" max="8972" width="14.28515625" style="46" customWidth="1"/>
    <col min="8973" max="8973" width="2.28515625" style="46" customWidth="1"/>
    <col min="8974" max="8974" width="9.42578125" style="46" customWidth="1"/>
    <col min="8975" max="8975" width="8.7109375" style="46" customWidth="1"/>
    <col min="8976" max="8976" width="20.28515625" style="46" bestFit="1" customWidth="1"/>
    <col min="8977" max="8977" width="12.7109375" style="46" bestFit="1" customWidth="1"/>
    <col min="8978" max="8978" width="9.28515625" style="46"/>
    <col min="8979" max="8979" width="12.7109375" style="46" bestFit="1" customWidth="1"/>
    <col min="8980" max="9222" width="9.28515625" style="46"/>
    <col min="9223" max="9223" width="3.28515625" style="46" customWidth="1"/>
    <col min="9224" max="9224" width="19.7109375" style="46" customWidth="1"/>
    <col min="9225" max="9225" width="14.7109375" style="46" customWidth="1"/>
    <col min="9226" max="9226" width="17.28515625" style="46" customWidth="1"/>
    <col min="9227" max="9227" width="16.42578125" style="46" customWidth="1"/>
    <col min="9228" max="9228" width="14.28515625" style="46" customWidth="1"/>
    <col min="9229" max="9229" width="2.28515625" style="46" customWidth="1"/>
    <col min="9230" max="9230" width="9.42578125" style="46" customWidth="1"/>
    <col min="9231" max="9231" width="8.7109375" style="46" customWidth="1"/>
    <col min="9232" max="9232" width="20.28515625" style="46" bestFit="1" customWidth="1"/>
    <col min="9233" max="9233" width="12.7109375" style="46" bestFit="1" customWidth="1"/>
    <col min="9234" max="9234" width="9.28515625" style="46"/>
    <col min="9235" max="9235" width="12.7109375" style="46" bestFit="1" customWidth="1"/>
    <col min="9236" max="9478" width="9.28515625" style="46"/>
    <col min="9479" max="9479" width="3.28515625" style="46" customWidth="1"/>
    <col min="9480" max="9480" width="19.7109375" style="46" customWidth="1"/>
    <col min="9481" max="9481" width="14.7109375" style="46" customWidth="1"/>
    <col min="9482" max="9482" width="17.28515625" style="46" customWidth="1"/>
    <col min="9483" max="9483" width="16.42578125" style="46" customWidth="1"/>
    <col min="9484" max="9484" width="14.28515625" style="46" customWidth="1"/>
    <col min="9485" max="9485" width="2.28515625" style="46" customWidth="1"/>
    <col min="9486" max="9486" width="9.42578125" style="46" customWidth="1"/>
    <col min="9487" max="9487" width="8.7109375" style="46" customWidth="1"/>
    <col min="9488" max="9488" width="20.28515625" style="46" bestFit="1" customWidth="1"/>
    <col min="9489" max="9489" width="12.7109375" style="46" bestFit="1" customWidth="1"/>
    <col min="9490" max="9490" width="9.28515625" style="46"/>
    <col min="9491" max="9491" width="12.7109375" style="46" bestFit="1" customWidth="1"/>
    <col min="9492" max="9734" width="9.28515625" style="46"/>
    <col min="9735" max="9735" width="3.28515625" style="46" customWidth="1"/>
    <col min="9736" max="9736" width="19.7109375" style="46" customWidth="1"/>
    <col min="9737" max="9737" width="14.7109375" style="46" customWidth="1"/>
    <col min="9738" max="9738" width="17.28515625" style="46" customWidth="1"/>
    <col min="9739" max="9739" width="16.42578125" style="46" customWidth="1"/>
    <col min="9740" max="9740" width="14.28515625" style="46" customWidth="1"/>
    <col min="9741" max="9741" width="2.28515625" style="46" customWidth="1"/>
    <col min="9742" max="9742" width="9.42578125" style="46" customWidth="1"/>
    <col min="9743" max="9743" width="8.7109375" style="46" customWidth="1"/>
    <col min="9744" max="9744" width="20.28515625" style="46" bestFit="1" customWidth="1"/>
    <col min="9745" max="9745" width="12.7109375" style="46" bestFit="1" customWidth="1"/>
    <col min="9746" max="9746" width="9.28515625" style="46"/>
    <col min="9747" max="9747" width="12.7109375" style="46" bestFit="1" customWidth="1"/>
    <col min="9748" max="9990" width="9.28515625" style="46"/>
    <col min="9991" max="9991" width="3.28515625" style="46" customWidth="1"/>
    <col min="9992" max="9992" width="19.7109375" style="46" customWidth="1"/>
    <col min="9993" max="9993" width="14.7109375" style="46" customWidth="1"/>
    <col min="9994" max="9994" width="17.28515625" style="46" customWidth="1"/>
    <col min="9995" max="9995" width="16.42578125" style="46" customWidth="1"/>
    <col min="9996" max="9996" width="14.28515625" style="46" customWidth="1"/>
    <col min="9997" max="9997" width="2.28515625" style="46" customWidth="1"/>
    <col min="9998" max="9998" width="9.42578125" style="46" customWidth="1"/>
    <col min="9999" max="9999" width="8.7109375" style="46" customWidth="1"/>
    <col min="10000" max="10000" width="20.28515625" style="46" bestFit="1" customWidth="1"/>
    <col min="10001" max="10001" width="12.7109375" style="46" bestFit="1" customWidth="1"/>
    <col min="10002" max="10002" width="9.28515625" style="46"/>
    <col min="10003" max="10003" width="12.7109375" style="46" bestFit="1" customWidth="1"/>
    <col min="10004" max="10246" width="9.28515625" style="46"/>
    <col min="10247" max="10247" width="3.28515625" style="46" customWidth="1"/>
    <col min="10248" max="10248" width="19.7109375" style="46" customWidth="1"/>
    <col min="10249" max="10249" width="14.7109375" style="46" customWidth="1"/>
    <col min="10250" max="10250" width="17.28515625" style="46" customWidth="1"/>
    <col min="10251" max="10251" width="16.42578125" style="46" customWidth="1"/>
    <col min="10252" max="10252" width="14.28515625" style="46" customWidth="1"/>
    <col min="10253" max="10253" width="2.28515625" style="46" customWidth="1"/>
    <col min="10254" max="10254" width="9.42578125" style="46" customWidth="1"/>
    <col min="10255" max="10255" width="8.7109375" style="46" customWidth="1"/>
    <col min="10256" max="10256" width="20.28515625" style="46" bestFit="1" customWidth="1"/>
    <col min="10257" max="10257" width="12.7109375" style="46" bestFit="1" customWidth="1"/>
    <col min="10258" max="10258" width="9.28515625" style="46"/>
    <col min="10259" max="10259" width="12.7109375" style="46" bestFit="1" customWidth="1"/>
    <col min="10260" max="10502" width="9.28515625" style="46"/>
    <col min="10503" max="10503" width="3.28515625" style="46" customWidth="1"/>
    <col min="10504" max="10504" width="19.7109375" style="46" customWidth="1"/>
    <col min="10505" max="10505" width="14.7109375" style="46" customWidth="1"/>
    <col min="10506" max="10506" width="17.28515625" style="46" customWidth="1"/>
    <col min="10507" max="10507" width="16.42578125" style="46" customWidth="1"/>
    <col min="10508" max="10508" width="14.28515625" style="46" customWidth="1"/>
    <col min="10509" max="10509" width="2.28515625" style="46" customWidth="1"/>
    <col min="10510" max="10510" width="9.42578125" style="46" customWidth="1"/>
    <col min="10511" max="10511" width="8.7109375" style="46" customWidth="1"/>
    <col min="10512" max="10512" width="20.28515625" style="46" bestFit="1" customWidth="1"/>
    <col min="10513" max="10513" width="12.7109375" style="46" bestFit="1" customWidth="1"/>
    <col min="10514" max="10514" width="9.28515625" style="46"/>
    <col min="10515" max="10515" width="12.7109375" style="46" bestFit="1" customWidth="1"/>
    <col min="10516" max="10758" width="9.28515625" style="46"/>
    <col min="10759" max="10759" width="3.28515625" style="46" customWidth="1"/>
    <col min="10760" max="10760" width="19.7109375" style="46" customWidth="1"/>
    <col min="10761" max="10761" width="14.7109375" style="46" customWidth="1"/>
    <col min="10762" max="10762" width="17.28515625" style="46" customWidth="1"/>
    <col min="10763" max="10763" width="16.42578125" style="46" customWidth="1"/>
    <col min="10764" max="10764" width="14.28515625" style="46" customWidth="1"/>
    <col min="10765" max="10765" width="2.28515625" style="46" customWidth="1"/>
    <col min="10766" max="10766" width="9.42578125" style="46" customWidth="1"/>
    <col min="10767" max="10767" width="8.7109375" style="46" customWidth="1"/>
    <col min="10768" max="10768" width="20.28515625" style="46" bestFit="1" customWidth="1"/>
    <col min="10769" max="10769" width="12.7109375" style="46" bestFit="1" customWidth="1"/>
    <col min="10770" max="10770" width="9.28515625" style="46"/>
    <col min="10771" max="10771" width="12.7109375" style="46" bestFit="1" customWidth="1"/>
    <col min="10772" max="11014" width="9.28515625" style="46"/>
    <col min="11015" max="11015" width="3.28515625" style="46" customWidth="1"/>
    <col min="11016" max="11016" width="19.7109375" style="46" customWidth="1"/>
    <col min="11017" max="11017" width="14.7109375" style="46" customWidth="1"/>
    <col min="11018" max="11018" width="17.28515625" style="46" customWidth="1"/>
    <col min="11019" max="11019" width="16.42578125" style="46" customWidth="1"/>
    <col min="11020" max="11020" width="14.28515625" style="46" customWidth="1"/>
    <col min="11021" max="11021" width="2.28515625" style="46" customWidth="1"/>
    <col min="11022" max="11022" width="9.42578125" style="46" customWidth="1"/>
    <col min="11023" max="11023" width="8.7109375" style="46" customWidth="1"/>
    <col min="11024" max="11024" width="20.28515625" style="46" bestFit="1" customWidth="1"/>
    <col min="11025" max="11025" width="12.7109375" style="46" bestFit="1" customWidth="1"/>
    <col min="11026" max="11026" width="9.28515625" style="46"/>
    <col min="11027" max="11027" width="12.7109375" style="46" bestFit="1" customWidth="1"/>
    <col min="11028" max="11270" width="9.28515625" style="46"/>
    <col min="11271" max="11271" width="3.28515625" style="46" customWidth="1"/>
    <col min="11272" max="11272" width="19.7109375" style="46" customWidth="1"/>
    <col min="11273" max="11273" width="14.7109375" style="46" customWidth="1"/>
    <col min="11274" max="11274" width="17.28515625" style="46" customWidth="1"/>
    <col min="11275" max="11275" width="16.42578125" style="46" customWidth="1"/>
    <col min="11276" max="11276" width="14.28515625" style="46" customWidth="1"/>
    <col min="11277" max="11277" width="2.28515625" style="46" customWidth="1"/>
    <col min="11278" max="11278" width="9.42578125" style="46" customWidth="1"/>
    <col min="11279" max="11279" width="8.7109375" style="46" customWidth="1"/>
    <col min="11280" max="11280" width="20.28515625" style="46" bestFit="1" customWidth="1"/>
    <col min="11281" max="11281" width="12.7109375" style="46" bestFit="1" customWidth="1"/>
    <col min="11282" max="11282" width="9.28515625" style="46"/>
    <col min="11283" max="11283" width="12.7109375" style="46" bestFit="1" customWidth="1"/>
    <col min="11284" max="11526" width="9.28515625" style="46"/>
    <col min="11527" max="11527" width="3.28515625" style="46" customWidth="1"/>
    <col min="11528" max="11528" width="19.7109375" style="46" customWidth="1"/>
    <col min="11529" max="11529" width="14.7109375" style="46" customWidth="1"/>
    <col min="11530" max="11530" width="17.28515625" style="46" customWidth="1"/>
    <col min="11531" max="11531" width="16.42578125" style="46" customWidth="1"/>
    <col min="11532" max="11532" width="14.28515625" style="46" customWidth="1"/>
    <col min="11533" max="11533" width="2.28515625" style="46" customWidth="1"/>
    <col min="11534" max="11534" width="9.42578125" style="46" customWidth="1"/>
    <col min="11535" max="11535" width="8.7109375" style="46" customWidth="1"/>
    <col min="11536" max="11536" width="20.28515625" style="46" bestFit="1" customWidth="1"/>
    <col min="11537" max="11537" width="12.7109375" style="46" bestFit="1" customWidth="1"/>
    <col min="11538" max="11538" width="9.28515625" style="46"/>
    <col min="11539" max="11539" width="12.7109375" style="46" bestFit="1" customWidth="1"/>
    <col min="11540" max="11782" width="9.28515625" style="46"/>
    <col min="11783" max="11783" width="3.28515625" style="46" customWidth="1"/>
    <col min="11784" max="11784" width="19.7109375" style="46" customWidth="1"/>
    <col min="11785" max="11785" width="14.7109375" style="46" customWidth="1"/>
    <col min="11786" max="11786" width="17.28515625" style="46" customWidth="1"/>
    <col min="11787" max="11787" width="16.42578125" style="46" customWidth="1"/>
    <col min="11788" max="11788" width="14.28515625" style="46" customWidth="1"/>
    <col min="11789" max="11789" width="2.28515625" style="46" customWidth="1"/>
    <col min="11790" max="11790" width="9.42578125" style="46" customWidth="1"/>
    <col min="11791" max="11791" width="8.7109375" style="46" customWidth="1"/>
    <col min="11792" max="11792" width="20.28515625" style="46" bestFit="1" customWidth="1"/>
    <col min="11793" max="11793" width="12.7109375" style="46" bestFit="1" customWidth="1"/>
    <col min="11794" max="11794" width="9.28515625" style="46"/>
    <col min="11795" max="11795" width="12.7109375" style="46" bestFit="1" customWidth="1"/>
    <col min="11796" max="12038" width="9.28515625" style="46"/>
    <col min="12039" max="12039" width="3.28515625" style="46" customWidth="1"/>
    <col min="12040" max="12040" width="19.7109375" style="46" customWidth="1"/>
    <col min="12041" max="12041" width="14.7109375" style="46" customWidth="1"/>
    <col min="12042" max="12042" width="17.28515625" style="46" customWidth="1"/>
    <col min="12043" max="12043" width="16.42578125" style="46" customWidth="1"/>
    <col min="12044" max="12044" width="14.28515625" style="46" customWidth="1"/>
    <col min="12045" max="12045" width="2.28515625" style="46" customWidth="1"/>
    <col min="12046" max="12046" width="9.42578125" style="46" customWidth="1"/>
    <col min="12047" max="12047" width="8.7109375" style="46" customWidth="1"/>
    <col min="12048" max="12048" width="20.28515625" style="46" bestFit="1" customWidth="1"/>
    <col min="12049" max="12049" width="12.7109375" style="46" bestFit="1" customWidth="1"/>
    <col min="12050" max="12050" width="9.28515625" style="46"/>
    <col min="12051" max="12051" width="12.7109375" style="46" bestFit="1" customWidth="1"/>
    <col min="12052" max="12294" width="9.28515625" style="46"/>
    <col min="12295" max="12295" width="3.28515625" style="46" customWidth="1"/>
    <col min="12296" max="12296" width="19.7109375" style="46" customWidth="1"/>
    <col min="12297" max="12297" width="14.7109375" style="46" customWidth="1"/>
    <col min="12298" max="12298" width="17.28515625" style="46" customWidth="1"/>
    <col min="12299" max="12299" width="16.42578125" style="46" customWidth="1"/>
    <col min="12300" max="12300" width="14.28515625" style="46" customWidth="1"/>
    <col min="12301" max="12301" width="2.28515625" style="46" customWidth="1"/>
    <col min="12302" max="12302" width="9.42578125" style="46" customWidth="1"/>
    <col min="12303" max="12303" width="8.7109375" style="46" customWidth="1"/>
    <col min="12304" max="12304" width="20.28515625" style="46" bestFit="1" customWidth="1"/>
    <col min="12305" max="12305" width="12.7109375" style="46" bestFit="1" customWidth="1"/>
    <col min="12306" max="12306" width="9.28515625" style="46"/>
    <col min="12307" max="12307" width="12.7109375" style="46" bestFit="1" customWidth="1"/>
    <col min="12308" max="12550" width="9.28515625" style="46"/>
    <col min="12551" max="12551" width="3.28515625" style="46" customWidth="1"/>
    <col min="12552" max="12552" width="19.7109375" style="46" customWidth="1"/>
    <col min="12553" max="12553" width="14.7109375" style="46" customWidth="1"/>
    <col min="12554" max="12554" width="17.28515625" style="46" customWidth="1"/>
    <col min="12555" max="12555" width="16.42578125" style="46" customWidth="1"/>
    <col min="12556" max="12556" width="14.28515625" style="46" customWidth="1"/>
    <col min="12557" max="12557" width="2.28515625" style="46" customWidth="1"/>
    <col min="12558" max="12558" width="9.42578125" style="46" customWidth="1"/>
    <col min="12559" max="12559" width="8.7109375" style="46" customWidth="1"/>
    <col min="12560" max="12560" width="20.28515625" style="46" bestFit="1" customWidth="1"/>
    <col min="12561" max="12561" width="12.7109375" style="46" bestFit="1" customWidth="1"/>
    <col min="12562" max="12562" width="9.28515625" style="46"/>
    <col min="12563" max="12563" width="12.7109375" style="46" bestFit="1" customWidth="1"/>
    <col min="12564" max="12806" width="9.28515625" style="46"/>
    <col min="12807" max="12807" width="3.28515625" style="46" customWidth="1"/>
    <col min="12808" max="12808" width="19.7109375" style="46" customWidth="1"/>
    <col min="12809" max="12809" width="14.7109375" style="46" customWidth="1"/>
    <col min="12810" max="12810" width="17.28515625" style="46" customWidth="1"/>
    <col min="12811" max="12811" width="16.42578125" style="46" customWidth="1"/>
    <col min="12812" max="12812" width="14.28515625" style="46" customWidth="1"/>
    <col min="12813" max="12813" width="2.28515625" style="46" customWidth="1"/>
    <col min="12814" max="12814" width="9.42578125" style="46" customWidth="1"/>
    <col min="12815" max="12815" width="8.7109375" style="46" customWidth="1"/>
    <col min="12816" max="12816" width="20.28515625" style="46" bestFit="1" customWidth="1"/>
    <col min="12817" max="12817" width="12.7109375" style="46" bestFit="1" customWidth="1"/>
    <col min="12818" max="12818" width="9.28515625" style="46"/>
    <col min="12819" max="12819" width="12.7109375" style="46" bestFit="1" customWidth="1"/>
    <col min="12820" max="13062" width="9.28515625" style="46"/>
    <col min="13063" max="13063" width="3.28515625" style="46" customWidth="1"/>
    <col min="13064" max="13064" width="19.7109375" style="46" customWidth="1"/>
    <col min="13065" max="13065" width="14.7109375" style="46" customWidth="1"/>
    <col min="13066" max="13066" width="17.28515625" style="46" customWidth="1"/>
    <col min="13067" max="13067" width="16.42578125" style="46" customWidth="1"/>
    <col min="13068" max="13068" width="14.28515625" style="46" customWidth="1"/>
    <col min="13069" max="13069" width="2.28515625" style="46" customWidth="1"/>
    <col min="13070" max="13070" width="9.42578125" style="46" customWidth="1"/>
    <col min="13071" max="13071" width="8.7109375" style="46" customWidth="1"/>
    <col min="13072" max="13072" width="20.28515625" style="46" bestFit="1" customWidth="1"/>
    <col min="13073" max="13073" width="12.7109375" style="46" bestFit="1" customWidth="1"/>
    <col min="13074" max="13074" width="9.28515625" style="46"/>
    <col min="13075" max="13075" width="12.7109375" style="46" bestFit="1" customWidth="1"/>
    <col min="13076" max="13318" width="9.28515625" style="46"/>
    <col min="13319" max="13319" width="3.28515625" style="46" customWidth="1"/>
    <col min="13320" max="13320" width="19.7109375" style="46" customWidth="1"/>
    <col min="13321" max="13321" width="14.7109375" style="46" customWidth="1"/>
    <col min="13322" max="13322" width="17.28515625" style="46" customWidth="1"/>
    <col min="13323" max="13323" width="16.42578125" style="46" customWidth="1"/>
    <col min="13324" max="13324" width="14.28515625" style="46" customWidth="1"/>
    <col min="13325" max="13325" width="2.28515625" style="46" customWidth="1"/>
    <col min="13326" max="13326" width="9.42578125" style="46" customWidth="1"/>
    <col min="13327" max="13327" width="8.7109375" style="46" customWidth="1"/>
    <col min="13328" max="13328" width="20.28515625" style="46" bestFit="1" customWidth="1"/>
    <col min="13329" max="13329" width="12.7109375" style="46" bestFit="1" customWidth="1"/>
    <col min="13330" max="13330" width="9.28515625" style="46"/>
    <col min="13331" max="13331" width="12.7109375" style="46" bestFit="1" customWidth="1"/>
    <col min="13332" max="13574" width="9.28515625" style="46"/>
    <col min="13575" max="13575" width="3.28515625" style="46" customWidth="1"/>
    <col min="13576" max="13576" width="19.7109375" style="46" customWidth="1"/>
    <col min="13577" max="13577" width="14.7109375" style="46" customWidth="1"/>
    <col min="13578" max="13578" width="17.28515625" style="46" customWidth="1"/>
    <col min="13579" max="13579" width="16.42578125" style="46" customWidth="1"/>
    <col min="13580" max="13580" width="14.28515625" style="46" customWidth="1"/>
    <col min="13581" max="13581" width="2.28515625" style="46" customWidth="1"/>
    <col min="13582" max="13582" width="9.42578125" style="46" customWidth="1"/>
    <col min="13583" max="13583" width="8.7109375" style="46" customWidth="1"/>
    <col min="13584" max="13584" width="20.28515625" style="46" bestFit="1" customWidth="1"/>
    <col min="13585" max="13585" width="12.7109375" style="46" bestFit="1" customWidth="1"/>
    <col min="13586" max="13586" width="9.28515625" style="46"/>
    <col min="13587" max="13587" width="12.7109375" style="46" bestFit="1" customWidth="1"/>
    <col min="13588" max="13830" width="9.28515625" style="46"/>
    <col min="13831" max="13831" width="3.28515625" style="46" customWidth="1"/>
    <col min="13832" max="13832" width="19.7109375" style="46" customWidth="1"/>
    <col min="13833" max="13833" width="14.7109375" style="46" customWidth="1"/>
    <col min="13834" max="13834" width="17.28515625" style="46" customWidth="1"/>
    <col min="13835" max="13835" width="16.42578125" style="46" customWidth="1"/>
    <col min="13836" max="13836" width="14.28515625" style="46" customWidth="1"/>
    <col min="13837" max="13837" width="2.28515625" style="46" customWidth="1"/>
    <col min="13838" max="13838" width="9.42578125" style="46" customWidth="1"/>
    <col min="13839" max="13839" width="8.7109375" style="46" customWidth="1"/>
    <col min="13840" max="13840" width="20.28515625" style="46" bestFit="1" customWidth="1"/>
    <col min="13841" max="13841" width="12.7109375" style="46" bestFit="1" customWidth="1"/>
    <col min="13842" max="13842" width="9.28515625" style="46"/>
    <col min="13843" max="13843" width="12.7109375" style="46" bestFit="1" customWidth="1"/>
    <col min="13844" max="14086" width="9.28515625" style="46"/>
    <col min="14087" max="14087" width="3.28515625" style="46" customWidth="1"/>
    <col min="14088" max="14088" width="19.7109375" style="46" customWidth="1"/>
    <col min="14089" max="14089" width="14.7109375" style="46" customWidth="1"/>
    <col min="14090" max="14090" width="17.28515625" style="46" customWidth="1"/>
    <col min="14091" max="14091" width="16.42578125" style="46" customWidth="1"/>
    <col min="14092" max="14092" width="14.28515625" style="46" customWidth="1"/>
    <col min="14093" max="14093" width="2.28515625" style="46" customWidth="1"/>
    <col min="14094" max="14094" width="9.42578125" style="46" customWidth="1"/>
    <col min="14095" max="14095" width="8.7109375" style="46" customWidth="1"/>
    <col min="14096" max="14096" width="20.28515625" style="46" bestFit="1" customWidth="1"/>
    <col min="14097" max="14097" width="12.7109375" style="46" bestFit="1" customWidth="1"/>
    <col min="14098" max="14098" width="9.28515625" style="46"/>
    <col min="14099" max="14099" width="12.7109375" style="46" bestFit="1" customWidth="1"/>
    <col min="14100" max="14342" width="9.28515625" style="46"/>
    <col min="14343" max="14343" width="3.28515625" style="46" customWidth="1"/>
    <col min="14344" max="14344" width="19.7109375" style="46" customWidth="1"/>
    <col min="14345" max="14345" width="14.7109375" style="46" customWidth="1"/>
    <col min="14346" max="14346" width="17.28515625" style="46" customWidth="1"/>
    <col min="14347" max="14347" width="16.42578125" style="46" customWidth="1"/>
    <col min="14348" max="14348" width="14.28515625" style="46" customWidth="1"/>
    <col min="14349" max="14349" width="2.28515625" style="46" customWidth="1"/>
    <col min="14350" max="14350" width="9.42578125" style="46" customWidth="1"/>
    <col min="14351" max="14351" width="8.7109375" style="46" customWidth="1"/>
    <col min="14352" max="14352" width="20.28515625" style="46" bestFit="1" customWidth="1"/>
    <col min="14353" max="14353" width="12.7109375" style="46" bestFit="1" customWidth="1"/>
    <col min="14354" max="14354" width="9.28515625" style="46"/>
    <col min="14355" max="14355" width="12.7109375" style="46" bestFit="1" customWidth="1"/>
    <col min="14356" max="14598" width="9.28515625" style="46"/>
    <col min="14599" max="14599" width="3.28515625" style="46" customWidth="1"/>
    <col min="14600" max="14600" width="19.7109375" style="46" customWidth="1"/>
    <col min="14601" max="14601" width="14.7109375" style="46" customWidth="1"/>
    <col min="14602" max="14602" width="17.28515625" style="46" customWidth="1"/>
    <col min="14603" max="14603" width="16.42578125" style="46" customWidth="1"/>
    <col min="14604" max="14604" width="14.28515625" style="46" customWidth="1"/>
    <col min="14605" max="14605" width="2.28515625" style="46" customWidth="1"/>
    <col min="14606" max="14606" width="9.42578125" style="46" customWidth="1"/>
    <col min="14607" max="14607" width="8.7109375" style="46" customWidth="1"/>
    <col min="14608" max="14608" width="20.28515625" style="46" bestFit="1" customWidth="1"/>
    <col min="14609" max="14609" width="12.7109375" style="46" bestFit="1" customWidth="1"/>
    <col min="14610" max="14610" width="9.28515625" style="46"/>
    <col min="14611" max="14611" width="12.7109375" style="46" bestFit="1" customWidth="1"/>
    <col min="14612" max="14854" width="9.28515625" style="46"/>
    <col min="14855" max="14855" width="3.28515625" style="46" customWidth="1"/>
    <col min="14856" max="14856" width="19.7109375" style="46" customWidth="1"/>
    <col min="14857" max="14857" width="14.7109375" style="46" customWidth="1"/>
    <col min="14858" max="14858" width="17.28515625" style="46" customWidth="1"/>
    <col min="14859" max="14859" width="16.42578125" style="46" customWidth="1"/>
    <col min="14860" max="14860" width="14.28515625" style="46" customWidth="1"/>
    <col min="14861" max="14861" width="2.28515625" style="46" customWidth="1"/>
    <col min="14862" max="14862" width="9.42578125" style="46" customWidth="1"/>
    <col min="14863" max="14863" width="8.7109375" style="46" customWidth="1"/>
    <col min="14864" max="14864" width="20.28515625" style="46" bestFit="1" customWidth="1"/>
    <col min="14865" max="14865" width="12.7109375" style="46" bestFit="1" customWidth="1"/>
    <col min="14866" max="14866" width="9.28515625" style="46"/>
    <col min="14867" max="14867" width="12.7109375" style="46" bestFit="1" customWidth="1"/>
    <col min="14868" max="15110" width="9.28515625" style="46"/>
    <col min="15111" max="15111" width="3.28515625" style="46" customWidth="1"/>
    <col min="15112" max="15112" width="19.7109375" style="46" customWidth="1"/>
    <col min="15113" max="15113" width="14.7109375" style="46" customWidth="1"/>
    <col min="15114" max="15114" width="17.28515625" style="46" customWidth="1"/>
    <col min="15115" max="15115" width="16.42578125" style="46" customWidth="1"/>
    <col min="15116" max="15116" width="14.28515625" style="46" customWidth="1"/>
    <col min="15117" max="15117" width="2.28515625" style="46" customWidth="1"/>
    <col min="15118" max="15118" width="9.42578125" style="46" customWidth="1"/>
    <col min="15119" max="15119" width="8.7109375" style="46" customWidth="1"/>
    <col min="15120" max="15120" width="20.28515625" style="46" bestFit="1" customWidth="1"/>
    <col min="15121" max="15121" width="12.7109375" style="46" bestFit="1" customWidth="1"/>
    <col min="15122" max="15122" width="9.28515625" style="46"/>
    <col min="15123" max="15123" width="12.7109375" style="46" bestFit="1" customWidth="1"/>
    <col min="15124" max="15366" width="9.28515625" style="46"/>
    <col min="15367" max="15367" width="3.28515625" style="46" customWidth="1"/>
    <col min="15368" max="15368" width="19.7109375" style="46" customWidth="1"/>
    <col min="15369" max="15369" width="14.7109375" style="46" customWidth="1"/>
    <col min="15370" max="15370" width="17.28515625" style="46" customWidth="1"/>
    <col min="15371" max="15371" width="16.42578125" style="46" customWidth="1"/>
    <col min="15372" max="15372" width="14.28515625" style="46" customWidth="1"/>
    <col min="15373" max="15373" width="2.28515625" style="46" customWidth="1"/>
    <col min="15374" max="15374" width="9.42578125" style="46" customWidth="1"/>
    <col min="15375" max="15375" width="8.7109375" style="46" customWidth="1"/>
    <col min="15376" max="15376" width="20.28515625" style="46" bestFit="1" customWidth="1"/>
    <col min="15377" max="15377" width="12.7109375" style="46" bestFit="1" customWidth="1"/>
    <col min="15378" max="15378" width="9.28515625" style="46"/>
    <col min="15379" max="15379" width="12.7109375" style="46" bestFit="1" customWidth="1"/>
    <col min="15380" max="15622" width="9.28515625" style="46"/>
    <col min="15623" max="15623" width="3.28515625" style="46" customWidth="1"/>
    <col min="15624" max="15624" width="19.7109375" style="46" customWidth="1"/>
    <col min="15625" max="15625" width="14.7109375" style="46" customWidth="1"/>
    <col min="15626" max="15626" width="17.28515625" style="46" customWidth="1"/>
    <col min="15627" max="15627" width="16.42578125" style="46" customWidth="1"/>
    <col min="15628" max="15628" width="14.28515625" style="46" customWidth="1"/>
    <col min="15629" max="15629" width="2.28515625" style="46" customWidth="1"/>
    <col min="15630" max="15630" width="9.42578125" style="46" customWidth="1"/>
    <col min="15631" max="15631" width="8.7109375" style="46" customWidth="1"/>
    <col min="15632" max="15632" width="20.28515625" style="46" bestFit="1" customWidth="1"/>
    <col min="15633" max="15633" width="12.7109375" style="46" bestFit="1" customWidth="1"/>
    <col min="15634" max="15634" width="9.28515625" style="46"/>
    <col min="15635" max="15635" width="12.7109375" style="46" bestFit="1" customWidth="1"/>
    <col min="15636" max="15878" width="9.28515625" style="46"/>
    <col min="15879" max="15879" width="3.28515625" style="46" customWidth="1"/>
    <col min="15880" max="15880" width="19.7109375" style="46" customWidth="1"/>
    <col min="15881" max="15881" width="14.7109375" style="46" customWidth="1"/>
    <col min="15882" max="15882" width="17.28515625" style="46" customWidth="1"/>
    <col min="15883" max="15883" width="16.42578125" style="46" customWidth="1"/>
    <col min="15884" max="15884" width="14.28515625" style="46" customWidth="1"/>
    <col min="15885" max="15885" width="2.28515625" style="46" customWidth="1"/>
    <col min="15886" max="15886" width="9.42578125" style="46" customWidth="1"/>
    <col min="15887" max="15887" width="8.7109375" style="46" customWidth="1"/>
    <col min="15888" max="15888" width="20.28515625" style="46" bestFit="1" customWidth="1"/>
    <col min="15889" max="15889" width="12.7109375" style="46" bestFit="1" customWidth="1"/>
    <col min="15890" max="15890" width="9.28515625" style="46"/>
    <col min="15891" max="15891" width="12.7109375" style="46" bestFit="1" customWidth="1"/>
    <col min="15892" max="16134" width="9.28515625" style="46"/>
    <col min="16135" max="16135" width="3.28515625" style="46" customWidth="1"/>
    <col min="16136" max="16136" width="19.7109375" style="46" customWidth="1"/>
    <col min="16137" max="16137" width="14.7109375" style="46" customWidth="1"/>
    <col min="16138" max="16138" width="17.28515625" style="46" customWidth="1"/>
    <col min="16139" max="16139" width="16.42578125" style="46" customWidth="1"/>
    <col min="16140" max="16140" width="14.28515625" style="46" customWidth="1"/>
    <col min="16141" max="16141" width="2.28515625" style="46" customWidth="1"/>
    <col min="16142" max="16142" width="9.42578125" style="46" customWidth="1"/>
    <col min="16143" max="16143" width="8.7109375" style="46" customWidth="1"/>
    <col min="16144" max="16144" width="20.28515625" style="46" bestFit="1" customWidth="1"/>
    <col min="16145" max="16145" width="12.7109375" style="46" bestFit="1" customWidth="1"/>
    <col min="16146" max="16146" width="9.28515625" style="46"/>
    <col min="16147" max="16147" width="12.7109375" style="46" bestFit="1" customWidth="1"/>
    <col min="16148" max="16384" width="9.28515625" style="46"/>
  </cols>
  <sheetData>
    <row r="1" spans="1:11" s="1" customFormat="1" ht="65.45" customHeight="1"/>
    <row r="2" spans="1:11" s="1" customFormat="1" ht="15" customHeight="1">
      <c r="A2" s="2"/>
      <c r="B2" s="3"/>
      <c r="C2" s="3"/>
      <c r="D2" s="3"/>
      <c r="E2" s="3"/>
      <c r="F2" s="3"/>
      <c r="G2" s="3"/>
      <c r="H2" s="3"/>
      <c r="I2" s="3"/>
    </row>
    <row r="3" spans="1:11" s="1" customFormat="1" ht="81" customHeight="1">
      <c r="A3" s="2"/>
      <c r="B3" s="4"/>
      <c r="C3" s="5"/>
      <c r="D3" s="311" t="s">
        <v>0</v>
      </c>
      <c r="E3" s="311"/>
      <c r="F3" s="311" t="s">
        <v>1</v>
      </c>
      <c r="G3" s="311"/>
      <c r="H3" s="311"/>
      <c r="I3" s="311"/>
    </row>
    <row r="4" spans="1:11" s="1" customFormat="1" ht="75.599999999999994" customHeight="1">
      <c r="A4" s="2"/>
      <c r="B4" s="321" t="s">
        <v>66</v>
      </c>
      <c r="C4" s="321"/>
      <c r="D4" s="321"/>
      <c r="E4" s="321"/>
      <c r="F4" s="321"/>
      <c r="G4" s="321"/>
      <c r="H4" s="321"/>
    </row>
    <row r="5" spans="1:11" s="1" customFormat="1" ht="15" customHeight="1">
      <c r="A5" s="6"/>
      <c r="B5" s="143" t="s">
        <v>2</v>
      </c>
      <c r="C5" s="148">
        <v>1.1000000000000001</v>
      </c>
      <c r="D5" s="144"/>
      <c r="E5" s="145" t="s">
        <v>3</v>
      </c>
      <c r="F5" s="146">
        <v>44440</v>
      </c>
      <c r="G5" s="120"/>
      <c r="H5" s="144"/>
      <c r="I5" s="147"/>
      <c r="J5" s="7"/>
      <c r="K5" s="7"/>
    </row>
    <row r="6" spans="1:11" s="2" customFormat="1"/>
    <row r="7" spans="1:11" s="2" customFormat="1" ht="240" customHeight="1">
      <c r="B7" s="316" t="s">
        <v>266</v>
      </c>
      <c r="C7" s="317"/>
      <c r="D7" s="317"/>
      <c r="E7" s="317"/>
      <c r="F7" s="317"/>
      <c r="G7" s="317"/>
      <c r="H7" s="317"/>
      <c r="I7" s="318"/>
      <c r="K7" s="80"/>
    </row>
    <row r="8" spans="1:11" s="8" customFormat="1" ht="3" customHeight="1">
      <c r="B8" s="9"/>
      <c r="C8" s="10"/>
      <c r="D8" s="11"/>
      <c r="E8" s="12"/>
      <c r="F8" s="10"/>
      <c r="G8" s="10"/>
    </row>
    <row r="9" spans="1:11" s="8" customFormat="1" ht="18" customHeight="1">
      <c r="B9" s="13"/>
      <c r="C9" s="13"/>
      <c r="D9" s="14"/>
      <c r="E9" s="77"/>
      <c r="F9" s="13"/>
      <c r="G9" s="13"/>
      <c r="H9" s="2"/>
      <c r="I9" s="2"/>
    </row>
    <row r="10" spans="1:11" s="15" customFormat="1" ht="17.25" customHeight="1">
      <c r="B10" s="118" t="s">
        <v>70</v>
      </c>
      <c r="C10" s="119"/>
      <c r="D10" s="119"/>
      <c r="E10" s="119"/>
      <c r="F10" s="119"/>
      <c r="G10" s="119"/>
      <c r="H10" s="120"/>
      <c r="I10" s="120"/>
      <c r="J10" s="16"/>
    </row>
    <row r="11" spans="1:11" s="15" customFormat="1" ht="10.15" customHeight="1">
      <c r="B11" s="17"/>
      <c r="C11" s="17"/>
      <c r="D11" s="17"/>
      <c r="E11" s="17"/>
      <c r="F11" s="17"/>
      <c r="G11" s="17"/>
      <c r="H11" s="18"/>
      <c r="I11" s="18"/>
      <c r="J11" s="19"/>
    </row>
    <row r="12" spans="1:11" s="16" customFormat="1" ht="20.100000000000001" customHeight="1">
      <c r="B12" s="106" t="s">
        <v>4</v>
      </c>
      <c r="C12" s="107"/>
      <c r="D12" s="107"/>
      <c r="E12" s="107"/>
      <c r="F12" s="108"/>
      <c r="G12" s="20"/>
      <c r="H12" s="322"/>
      <c r="I12" s="323"/>
      <c r="J12" s="21" t="str">
        <f>IF(AND(H12="",H17=""),"",IF(ISNA(F59),"ERROR: Please enter a valid postcode",""))</f>
        <v/>
      </c>
    </row>
    <row r="13" spans="1:11" s="16" customFormat="1" ht="20.100000000000001" customHeight="1">
      <c r="B13" s="109" t="s">
        <v>67</v>
      </c>
      <c r="C13" s="152"/>
      <c r="D13" s="152"/>
      <c r="E13" s="152"/>
      <c r="F13" s="153"/>
      <c r="G13" s="20"/>
      <c r="H13" s="322"/>
      <c r="I13" s="323"/>
      <c r="J13" s="21"/>
    </row>
    <row r="14" spans="1:11" s="16" customFormat="1" ht="20.100000000000001" customHeight="1">
      <c r="B14" s="109" t="s">
        <v>68</v>
      </c>
      <c r="C14" s="152"/>
      <c r="D14" s="152"/>
      <c r="E14" s="152"/>
      <c r="F14" s="153"/>
      <c r="G14" s="20"/>
      <c r="H14" s="322"/>
      <c r="I14" s="323"/>
      <c r="J14" s="21"/>
    </row>
    <row r="15" spans="1:11" s="16" customFormat="1" ht="20.100000000000001" customHeight="1">
      <c r="B15" s="177" t="s">
        <v>154</v>
      </c>
      <c r="C15" s="178"/>
      <c r="D15" s="178"/>
      <c r="E15" s="178"/>
      <c r="F15" s="110"/>
      <c r="G15" s="20"/>
      <c r="H15" s="329"/>
      <c r="I15" s="330"/>
    </row>
    <row r="16" spans="1:11" s="16" customFormat="1" ht="12.75" customHeight="1">
      <c r="B16" s="24"/>
      <c r="C16" s="22"/>
      <c r="D16" s="22"/>
      <c r="E16" s="22"/>
      <c r="F16" s="22"/>
      <c r="G16" s="23"/>
      <c r="H16" s="25"/>
      <c r="I16" s="26"/>
      <c r="J16" s="168"/>
    </row>
    <row r="17" spans="2:22" s="16" customFormat="1" ht="20.100000000000001" customHeight="1">
      <c r="B17" s="106" t="s">
        <v>5</v>
      </c>
      <c r="C17" s="111"/>
      <c r="D17" s="111"/>
      <c r="E17" s="111"/>
      <c r="F17" s="112" t="s">
        <v>6</v>
      </c>
      <c r="G17" s="27"/>
      <c r="H17" s="312"/>
      <c r="I17" s="313"/>
      <c r="J17" s="169"/>
    </row>
    <row r="18" spans="2:22" s="16" customFormat="1" ht="20.100000000000001" customHeight="1">
      <c r="B18" s="113"/>
      <c r="C18" s="114"/>
      <c r="D18" s="114"/>
      <c r="E18" s="114"/>
      <c r="F18" s="115" t="s">
        <v>7</v>
      </c>
      <c r="G18" s="86"/>
      <c r="H18" s="312"/>
      <c r="I18" s="313"/>
      <c r="J18" s="169"/>
    </row>
    <row r="19" spans="2:22" s="16" customFormat="1" ht="20.100000000000001" customHeight="1">
      <c r="B19" s="116"/>
      <c r="C19" s="117"/>
      <c r="D19" s="117"/>
      <c r="E19" s="129"/>
      <c r="F19" s="115" t="s">
        <v>8</v>
      </c>
      <c r="G19" s="86"/>
      <c r="H19" s="314"/>
      <c r="I19" s="315"/>
      <c r="J19" s="168"/>
    </row>
    <row r="20" spans="2:22" s="16" customFormat="1" ht="20.100000000000001" customHeight="1">
      <c r="B20" s="28"/>
      <c r="C20" s="28"/>
      <c r="D20" s="28"/>
      <c r="E20" s="130"/>
      <c r="F20" s="131" t="s">
        <v>9</v>
      </c>
      <c r="G20" s="86"/>
      <c r="H20" s="310">
        <f>H17+H18/3.6+H19*38.6/3.6</f>
        <v>0</v>
      </c>
      <c r="I20" s="310"/>
      <c r="J20" s="168"/>
    </row>
    <row r="21" spans="2:22" s="16" customFormat="1" ht="20.100000000000001" customHeight="1">
      <c r="B21" s="28"/>
      <c r="C21" s="28"/>
      <c r="D21" s="28"/>
      <c r="E21" s="28"/>
      <c r="F21" s="28"/>
      <c r="G21" s="28"/>
      <c r="H21" s="28"/>
      <c r="I21" s="28"/>
      <c r="J21" s="168"/>
    </row>
    <row r="22" spans="2:22" s="16" customFormat="1" ht="20.100000000000001" customHeight="1">
      <c r="B22" s="28"/>
      <c r="C22" s="28"/>
      <c r="D22" s="28"/>
      <c r="E22" s="28"/>
      <c r="F22" s="28"/>
      <c r="G22" s="28"/>
      <c r="H22" s="28"/>
      <c r="I22" s="28"/>
      <c r="J22" s="168"/>
    </row>
    <row r="23" spans="2:22" s="16" customFormat="1" ht="20.100000000000001" customHeight="1">
      <c r="B23" s="150" t="s">
        <v>265</v>
      </c>
      <c r="C23" s="28"/>
      <c r="D23" s="28"/>
      <c r="E23" s="28"/>
      <c r="F23" s="28"/>
      <c r="G23" s="28"/>
      <c r="H23" s="28"/>
      <c r="I23" s="28"/>
      <c r="J23" s="168"/>
    </row>
    <row r="24" spans="2:22" s="16" customFormat="1" ht="20.100000000000001" customHeight="1">
      <c r="F24" s="28"/>
      <c r="G24" s="28"/>
      <c r="H24" s="28"/>
      <c r="I24" s="28"/>
    </row>
    <row r="25" spans="2:22" s="15" customFormat="1" ht="1.5" customHeight="1">
      <c r="B25" s="32"/>
      <c r="C25" s="33"/>
      <c r="D25" s="33"/>
      <c r="E25" s="33"/>
      <c r="F25" s="33"/>
      <c r="G25" s="33"/>
      <c r="H25" s="34"/>
      <c r="I25" s="35"/>
    </row>
    <row r="26" spans="2:22" s="15" customFormat="1" ht="17.25" customHeight="1">
      <c r="B26" s="121" t="s">
        <v>10</v>
      </c>
      <c r="C26" s="122"/>
      <c r="D26" s="122"/>
      <c r="E26" s="122"/>
      <c r="F26" s="122"/>
      <c r="G26" s="122"/>
      <c r="H26" s="4"/>
      <c r="I26" s="4"/>
    </row>
    <row r="27" spans="2:22" s="15" customFormat="1" ht="1.1499999999999999" customHeight="1">
      <c r="B27" s="36"/>
      <c r="C27" s="36"/>
      <c r="D27" s="36"/>
      <c r="E27" s="36"/>
      <c r="F27" s="36"/>
      <c r="G27" s="36"/>
      <c r="H27" s="37"/>
      <c r="I27" s="37"/>
      <c r="J27" s="19"/>
    </row>
    <row r="28" spans="2:22" s="15" customFormat="1" ht="13.5" thickBot="1">
      <c r="B28" s="2"/>
      <c r="C28" s="2"/>
      <c r="D28" s="2"/>
      <c r="G28" s="38"/>
      <c r="H28" s="2"/>
      <c r="I28" s="2"/>
      <c r="J28" s="39"/>
    </row>
    <row r="29" spans="2:22" s="8" customFormat="1" ht="16.5" hidden="1" customHeight="1">
      <c r="B29" s="2"/>
      <c r="C29" s="40" t="s">
        <v>11</v>
      </c>
      <c r="D29" s="2"/>
      <c r="E29" s="124"/>
      <c r="F29" s="88" t="e">
        <f>IF(#REF!&lt;&gt;"",TRUNC(#REF!),"")</f>
        <v>#REF!</v>
      </c>
      <c r="G29" s="41"/>
      <c r="H29" s="2"/>
      <c r="I29" s="2"/>
      <c r="J29" s="42"/>
    </row>
    <row r="30" spans="2:22" s="8" customFormat="1" ht="16.5" hidden="1" customHeight="1">
      <c r="B30" s="2"/>
      <c r="C30" s="40"/>
      <c r="D30" s="2"/>
      <c r="E30" s="124"/>
      <c r="F30" s="89"/>
      <c r="G30" s="41"/>
      <c r="H30" s="2"/>
      <c r="I30" s="2"/>
      <c r="J30" s="42"/>
    </row>
    <row r="31" spans="2:22" s="8" customFormat="1" ht="16.5" hidden="1" customHeight="1">
      <c r="B31" s="93"/>
      <c r="C31" s="87"/>
      <c r="D31" s="90"/>
      <c r="E31" s="142"/>
      <c r="F31" s="133"/>
      <c r="G31" s="99"/>
      <c r="H31" s="99"/>
      <c r="I31" s="101"/>
      <c r="J31" s="43"/>
    </row>
    <row r="32" spans="2:22" s="8" customFormat="1" ht="16.5" hidden="1" customHeight="1">
      <c r="B32" s="93"/>
      <c r="C32" s="87"/>
      <c r="D32" s="90"/>
      <c r="E32" s="142"/>
      <c r="F32" s="133"/>
      <c r="G32" s="99"/>
      <c r="H32" s="99"/>
      <c r="I32" s="102"/>
      <c r="J32" s="49"/>
      <c r="K32" s="50"/>
      <c r="L32" s="50"/>
      <c r="M32" s="50"/>
      <c r="N32" s="50"/>
      <c r="O32" s="50"/>
      <c r="P32" s="50"/>
      <c r="Q32" s="50"/>
      <c r="R32" s="50"/>
      <c r="S32" s="50"/>
      <c r="T32" s="50"/>
      <c r="U32" s="50"/>
      <c r="V32" s="50"/>
    </row>
    <row r="33" spans="2:19" s="8" customFormat="1" ht="16.5" customHeight="1">
      <c r="B33" s="282" t="s">
        <v>268</v>
      </c>
      <c r="C33" s="91"/>
      <c r="D33" s="91"/>
      <c r="E33" s="303"/>
      <c r="F33" s="304"/>
      <c r="G33" s="97"/>
      <c r="H33" s="97"/>
      <c r="I33" s="98"/>
      <c r="J33" s="42"/>
    </row>
    <row r="34" spans="2:19" s="8" customFormat="1" ht="16.5" customHeight="1">
      <c r="B34" s="283"/>
      <c r="C34" s="87"/>
      <c r="D34" s="87"/>
      <c r="E34" s="324" t="str">
        <f>IF(AND(H12="",H13="",H14="",H17=""),"",IFERROR(M106,"NA"))</f>
        <v/>
      </c>
      <c r="F34" s="325"/>
      <c r="G34" s="99"/>
      <c r="H34" s="280" t="s">
        <v>12</v>
      </c>
      <c r="I34" s="100"/>
      <c r="J34" s="43"/>
    </row>
    <row r="35" spans="2:19" s="8" customFormat="1" ht="16.5" customHeight="1">
      <c r="B35" s="283"/>
      <c r="C35" s="285" t="s">
        <v>13</v>
      </c>
      <c r="D35" s="286"/>
      <c r="E35" s="324"/>
      <c r="F35" s="325"/>
      <c r="G35" s="99"/>
      <c r="H35" s="280"/>
      <c r="I35" s="100"/>
      <c r="J35" s="43"/>
    </row>
    <row r="36" spans="2:19" s="8" customFormat="1" ht="16.5" customHeight="1">
      <c r="B36" s="283"/>
      <c r="C36" s="87"/>
      <c r="D36" s="92"/>
      <c r="E36" s="307" t="str">
        <f>IF(OR($E$34="NA",$E$34="",E34="ERROR: Please enter valid hours"), "ERROR: Please provide inputs","")</f>
        <v>ERROR: Please provide inputs</v>
      </c>
      <c r="F36" s="308"/>
      <c r="G36" s="99"/>
      <c r="H36" s="99"/>
      <c r="I36" s="101"/>
      <c r="J36" s="43"/>
      <c r="S36" s="50"/>
    </row>
    <row r="37" spans="2:19" s="8" customFormat="1" ht="16.5" customHeight="1" thickBot="1">
      <c r="B37" s="292"/>
      <c r="C37" s="96"/>
      <c r="D37" s="135"/>
      <c r="E37" s="287" t="e">
        <f>IF((M105&gt;6),6,(IFERROR(M105,0)))</f>
        <v>#N/A</v>
      </c>
      <c r="F37" s="288"/>
      <c r="G37" s="104"/>
      <c r="H37" s="149" t="e">
        <f>E37</f>
        <v>#N/A</v>
      </c>
      <c r="I37" s="105"/>
      <c r="J37" s="43"/>
    </row>
    <row r="38" spans="2:19" s="8" customFormat="1" ht="16.5" customHeight="1">
      <c r="J38" s="42"/>
    </row>
    <row r="39" spans="2:19" s="8" customFormat="1" ht="16.149999999999999" customHeight="1" thickBot="1">
      <c r="B39" s="2"/>
      <c r="C39" s="2"/>
      <c r="D39" s="2"/>
      <c r="E39" s="2"/>
      <c r="F39" s="2"/>
      <c r="G39" s="2"/>
      <c r="H39" s="2"/>
      <c r="I39" s="2"/>
      <c r="J39" s="43"/>
    </row>
    <row r="40" spans="2:19" s="8" customFormat="1" ht="16.5" customHeight="1" thickBot="1">
      <c r="B40" s="2"/>
      <c r="C40" s="2"/>
      <c r="D40" s="2"/>
      <c r="E40" s="123" t="s">
        <v>14</v>
      </c>
      <c r="F40" s="128" t="s">
        <v>15</v>
      </c>
      <c r="G40" s="2"/>
      <c r="H40" s="2"/>
      <c r="I40" s="2"/>
      <c r="J40" s="43"/>
    </row>
    <row r="41" spans="2:19" s="8" customFormat="1" ht="16.5" customHeight="1">
      <c r="B41" s="282" t="s">
        <v>16</v>
      </c>
      <c r="C41" s="91"/>
      <c r="D41" s="91"/>
      <c r="E41" s="125"/>
      <c r="F41" s="132"/>
      <c r="G41" s="97"/>
      <c r="H41" s="97"/>
      <c r="I41" s="98"/>
      <c r="J41" s="42"/>
    </row>
    <row r="42" spans="2:19" s="8" customFormat="1" ht="16.5" customHeight="1">
      <c r="B42" s="283"/>
      <c r="C42" s="87"/>
      <c r="D42" s="87"/>
      <c r="E42" s="284" t="str">
        <f>IF(OR(H12="",H13="",H14="",H17=""),"", IFERROR(S106,"NA"))</f>
        <v/>
      </c>
      <c r="F42" s="281" t="str">
        <f>IF(OR(H12="",H13="",H14="",H17=""),"", IFERROR(T106,"NA"))</f>
        <v/>
      </c>
      <c r="G42" s="99"/>
      <c r="H42" s="280" t="s">
        <v>12</v>
      </c>
      <c r="I42" s="100"/>
      <c r="J42" s="43"/>
    </row>
    <row r="43" spans="2:19" s="8" customFormat="1" ht="16.5" customHeight="1">
      <c r="B43" s="283"/>
      <c r="C43" s="285" t="s">
        <v>13</v>
      </c>
      <c r="D43" s="286"/>
      <c r="E43" s="284"/>
      <c r="F43" s="281"/>
      <c r="G43" s="99"/>
      <c r="H43" s="280"/>
      <c r="I43" s="100"/>
      <c r="J43" s="43"/>
    </row>
    <row r="44" spans="2:19" s="8" customFormat="1" ht="16.5" customHeight="1">
      <c r="B44" s="283"/>
      <c r="C44" s="87"/>
      <c r="D44" s="92"/>
      <c r="E44" s="165" t="str">
        <f>IF(OR($E$42="NA",$E$42="",E42="ERROR: Please enter valid hours"), "ERROR: Please provide inputs","")</f>
        <v>ERROR: Please provide inputs</v>
      </c>
      <c r="F44" s="166"/>
      <c r="G44" s="99"/>
      <c r="H44" s="99"/>
      <c r="I44" s="101"/>
      <c r="J44" s="43"/>
    </row>
    <row r="45" spans="2:19" s="8" customFormat="1" ht="16.5" customHeight="1">
      <c r="B45" s="283"/>
      <c r="C45" s="87"/>
      <c r="D45" s="134"/>
      <c r="E45" s="270" t="e">
        <f>IF((S105&gt;6),6,(IFERROR(S105,0)))</f>
        <v>#N/A</v>
      </c>
      <c r="F45" s="272" t="e">
        <f>IF((T105&gt;6),6,(IFERROR(T105,0)))</f>
        <v>#N/A</v>
      </c>
      <c r="G45" s="99"/>
      <c r="H45" s="87"/>
      <c r="I45" s="100"/>
      <c r="J45" s="43"/>
    </row>
    <row r="46" spans="2:19" s="8" customFormat="1" ht="16.5" hidden="1" customHeight="1">
      <c r="B46" s="94"/>
      <c r="C46" s="87"/>
      <c r="D46" s="95"/>
      <c r="E46" s="141"/>
      <c r="F46" s="133"/>
      <c r="G46" s="99"/>
      <c r="H46" s="103"/>
      <c r="I46" s="100"/>
      <c r="J46" s="43"/>
    </row>
    <row r="47" spans="2:19" s="8" customFormat="1" ht="16.149999999999999" hidden="1" customHeight="1">
      <c r="B47" s="93"/>
      <c r="C47" s="87"/>
      <c r="D47" s="90"/>
      <c r="E47" s="142"/>
      <c r="F47" s="133"/>
      <c r="G47" s="99"/>
      <c r="H47" s="99"/>
      <c r="I47" s="101"/>
      <c r="J47" s="43"/>
    </row>
    <row r="48" spans="2:19" s="8" customFormat="1" ht="16.5" customHeight="1">
      <c r="B48" s="283" t="s">
        <v>17</v>
      </c>
      <c r="C48" s="87"/>
      <c r="D48" s="87"/>
      <c r="E48" s="126"/>
      <c r="F48" s="133"/>
      <c r="G48" s="90"/>
      <c r="H48" s="90"/>
      <c r="I48" s="100"/>
      <c r="J48" s="42"/>
    </row>
    <row r="49" spans="1:34" s="8" customFormat="1" ht="16.5" customHeight="1">
      <c r="B49" s="283"/>
      <c r="C49" s="87"/>
      <c r="D49" s="87"/>
      <c r="E49" s="284" t="str">
        <f>IF(OR(H12="",H13="",H14="",H17=""),"", IFERROR(Y106,"NA"))</f>
        <v/>
      </c>
      <c r="F49" s="281" t="str">
        <f>IF(OR(H12="",H13="",H14="",H17=""),"", IFERROR(Z106,"NA"))</f>
        <v/>
      </c>
      <c r="G49" s="99"/>
      <c r="H49" s="280" t="s">
        <v>12</v>
      </c>
      <c r="I49" s="100"/>
      <c r="J49" s="43"/>
    </row>
    <row r="50" spans="1:34" s="8" customFormat="1" ht="16.5" customHeight="1">
      <c r="B50" s="283"/>
      <c r="C50" s="285" t="s">
        <v>13</v>
      </c>
      <c r="D50" s="286"/>
      <c r="E50" s="284"/>
      <c r="F50" s="281"/>
      <c r="G50" s="99"/>
      <c r="H50" s="280"/>
      <c r="I50" s="100"/>
      <c r="J50" s="43"/>
    </row>
    <row r="51" spans="1:34" s="8" customFormat="1" ht="16.5" customHeight="1">
      <c r="B51" s="283"/>
      <c r="C51" s="87"/>
      <c r="D51" s="92"/>
      <c r="E51" s="165" t="str">
        <f>IF(OR($E$49="NA",$E$49="",E49="ERROR: Please enter valid hours"), "ERROR: Please provide inputs","")</f>
        <v>ERROR: Please provide inputs</v>
      </c>
      <c r="F51" s="166"/>
      <c r="G51" s="99"/>
      <c r="H51" s="99"/>
      <c r="I51" s="101"/>
      <c r="J51" s="43"/>
    </row>
    <row r="52" spans="1:34" s="8" customFormat="1" ht="16.5" customHeight="1" thickBot="1">
      <c r="B52" s="292"/>
      <c r="C52" s="96"/>
      <c r="D52" s="135"/>
      <c r="E52" s="271" t="e">
        <f>IF((Y105&gt;6),6,(IFERROR(Y105,0)))</f>
        <v>#N/A</v>
      </c>
      <c r="F52" s="273" t="e">
        <f>IF((Z105&gt;6),6,(IFERROR(Z105,0)))</f>
        <v>#N/A</v>
      </c>
      <c r="G52" s="104"/>
      <c r="H52" s="96"/>
      <c r="I52" s="105"/>
      <c r="J52" s="43"/>
    </row>
    <row r="53" spans="1:34" s="8" customFormat="1" ht="16.5" customHeight="1" thickBot="1">
      <c r="B53" s="78"/>
      <c r="C53" s="50"/>
      <c r="D53" s="276"/>
      <c r="E53" s="277"/>
      <c r="F53" s="277"/>
      <c r="G53" s="278"/>
      <c r="H53" s="50"/>
      <c r="I53" s="279"/>
      <c r="J53" s="43"/>
    </row>
    <row r="54" spans="1:34" s="8" customFormat="1" ht="16.5" customHeight="1">
      <c r="B54" s="289" t="s">
        <v>267</v>
      </c>
      <c r="C54" s="258"/>
      <c r="D54" s="258"/>
      <c r="E54" s="293"/>
      <c r="F54" s="294"/>
      <c r="G54" s="259"/>
      <c r="H54" s="259"/>
      <c r="I54" s="260"/>
      <c r="J54" s="43"/>
    </row>
    <row r="55" spans="1:34" s="8" customFormat="1" ht="16.5" customHeight="1">
      <c r="B55" s="290"/>
      <c r="C55" s="261"/>
      <c r="D55" s="261"/>
      <c r="E55" s="295" t="str">
        <f>IF(OR(H12="",H13="",H14="",H17=""),"", IFERROR(F106,"NA"))</f>
        <v/>
      </c>
      <c r="F55" s="296"/>
      <c r="G55" s="262"/>
      <c r="H55" s="309" t="s">
        <v>12</v>
      </c>
      <c r="I55" s="263"/>
      <c r="J55" s="43"/>
    </row>
    <row r="56" spans="1:34" s="8" customFormat="1" ht="16.5" customHeight="1">
      <c r="B56" s="290"/>
      <c r="C56" s="297" t="s">
        <v>13</v>
      </c>
      <c r="D56" s="298"/>
      <c r="E56" s="295"/>
      <c r="F56" s="296"/>
      <c r="G56" s="262"/>
      <c r="H56" s="309"/>
      <c r="I56" s="263"/>
      <c r="J56" s="43"/>
    </row>
    <row r="57" spans="1:34" s="8" customFormat="1" ht="16.5" customHeight="1">
      <c r="B57" s="290"/>
      <c r="C57" s="261"/>
      <c r="D57" s="264"/>
      <c r="E57" s="299" t="str">
        <f>IF(OR($E$55="NA",$E$55="",E55="ERROR: Please enter valid hours"), "ERROR: Please provide inputs","")</f>
        <v>ERROR: Please provide inputs</v>
      </c>
      <c r="F57" s="300"/>
      <c r="G57" s="262"/>
      <c r="H57" s="262"/>
      <c r="I57" s="265"/>
      <c r="J57" s="43"/>
    </row>
    <row r="58" spans="1:34" s="8" customFormat="1" ht="16.5" customHeight="1" thickBot="1">
      <c r="B58" s="291"/>
      <c r="C58" s="266"/>
      <c r="D58" s="267"/>
      <c r="E58" s="301" t="e">
        <f>IF((F105&gt;6),6,(IFERROR(F105,0)))</f>
        <v>#N/A</v>
      </c>
      <c r="F58" s="302"/>
      <c r="G58" s="268"/>
      <c r="H58" s="274" t="e">
        <f>E58</f>
        <v>#N/A</v>
      </c>
      <c r="I58" s="269"/>
      <c r="J58" s="43"/>
    </row>
    <row r="59" spans="1:34" s="15" customFormat="1" ht="19.5" customHeight="1">
      <c r="B59" s="29"/>
      <c r="C59" s="30"/>
      <c r="D59" s="30"/>
      <c r="E59" s="30"/>
      <c r="F59" s="30"/>
      <c r="G59" s="30"/>
      <c r="H59" s="31"/>
      <c r="I59" s="2"/>
      <c r="Z59" s="82"/>
      <c r="AA59" s="83" t="s">
        <v>18</v>
      </c>
      <c r="AB59" s="84">
        <f>$F$61</f>
        <v>0</v>
      </c>
      <c r="AC59" s="85">
        <v>1</v>
      </c>
      <c r="AD59" s="85">
        <v>2</v>
      </c>
      <c r="AE59" s="85">
        <v>3</v>
      </c>
      <c r="AF59" s="85">
        <v>4</v>
      </c>
      <c r="AG59" s="85">
        <v>5</v>
      </c>
      <c r="AH59" s="85">
        <v>6</v>
      </c>
    </row>
    <row r="60" spans="1:34" s="15" customFormat="1" ht="1.1499999999999999" customHeight="1">
      <c r="B60" s="32"/>
      <c r="C60" s="33"/>
      <c r="D60" s="33"/>
      <c r="E60" s="33"/>
      <c r="F60" s="33"/>
      <c r="G60" s="33"/>
      <c r="H60" s="34"/>
      <c r="I60" s="35"/>
      <c r="Z60" s="82"/>
      <c r="AA60" s="82"/>
      <c r="AB60" s="82"/>
      <c r="AC60" s="82"/>
      <c r="AD60" s="82"/>
      <c r="AE60" s="82"/>
      <c r="AF60" s="82"/>
      <c r="AG60" s="82"/>
      <c r="AH60" s="82"/>
    </row>
    <row r="61" spans="1:34" s="15" customFormat="1" ht="17.25" customHeight="1">
      <c r="B61" s="121" t="s">
        <v>19</v>
      </c>
      <c r="C61" s="122"/>
      <c r="D61" s="122"/>
      <c r="E61" s="122"/>
      <c r="F61" s="122"/>
      <c r="G61" s="122"/>
      <c r="H61" s="4"/>
      <c r="I61" s="4"/>
      <c r="Z61" s="82"/>
      <c r="AA61" s="82"/>
      <c r="AB61" s="82"/>
      <c r="AC61" s="82"/>
      <c r="AD61" s="82"/>
      <c r="AE61" s="82"/>
      <c r="AF61" s="82"/>
      <c r="AG61" s="82"/>
      <c r="AH61" s="82"/>
    </row>
    <row r="62" spans="1:34" s="15" customFormat="1" ht="1.5" customHeight="1">
      <c r="B62" s="36"/>
      <c r="C62" s="36"/>
      <c r="D62" s="36"/>
      <c r="E62" s="36"/>
      <c r="F62" s="36"/>
      <c r="G62" s="36"/>
      <c r="H62" s="37"/>
      <c r="I62" s="37"/>
      <c r="J62" s="19"/>
      <c r="Z62" s="82"/>
      <c r="AA62" s="82"/>
      <c r="AB62" s="82"/>
      <c r="AC62" s="82"/>
      <c r="AD62" s="82"/>
      <c r="AE62" s="82"/>
      <c r="AF62" s="82"/>
      <c r="AG62" s="82"/>
      <c r="AH62" s="82"/>
    </row>
    <row r="63" spans="1:34">
      <c r="A63" s="45"/>
      <c r="B63" s="2"/>
      <c r="C63" s="2"/>
      <c r="D63" s="2"/>
      <c r="E63" s="81"/>
      <c r="F63" s="2"/>
      <c r="G63" s="2"/>
      <c r="H63" s="2"/>
      <c r="I63" s="2"/>
      <c r="M63" s="43"/>
      <c r="N63" s="8"/>
      <c r="O63" s="8"/>
      <c r="P63" s="8"/>
      <c r="Q63" s="8"/>
      <c r="R63" s="8"/>
      <c r="S63" s="15"/>
      <c r="T63" s="15"/>
      <c r="U63" s="15"/>
      <c r="V63" s="15"/>
      <c r="W63" s="8"/>
      <c r="X63" s="8"/>
      <c r="Y63" s="8"/>
      <c r="Z63" s="8"/>
      <c r="AA63" s="8"/>
    </row>
    <row r="64" spans="1:34" s="8" customFormat="1" ht="16.5" customHeight="1">
      <c r="A64" s="50"/>
      <c r="B64" s="48"/>
      <c r="C64" s="78"/>
      <c r="D64" s="79"/>
      <c r="E64" s="79"/>
      <c r="F64" s="44"/>
      <c r="G64" s="136"/>
      <c r="H64" s="138"/>
      <c r="I64" s="20"/>
      <c r="J64" s="43"/>
    </row>
    <row r="65" spans="1:10" s="8" customFormat="1" ht="16.5" customHeight="1">
      <c r="A65" s="50"/>
      <c r="B65" s="48"/>
      <c r="C65" s="78"/>
      <c r="D65" s="79"/>
      <c r="E65" s="79"/>
      <c r="F65" s="44"/>
      <c r="G65" s="136"/>
      <c r="H65" s="138"/>
      <c r="I65" s="20"/>
      <c r="J65" s="43"/>
    </row>
    <row r="66" spans="1:10" s="8" customFormat="1" ht="16.5" customHeight="1">
      <c r="A66" s="50"/>
      <c r="B66" s="48"/>
      <c r="C66" s="78"/>
      <c r="D66" s="79"/>
      <c r="E66" s="79"/>
      <c r="F66" s="44"/>
      <c r="G66" s="136"/>
      <c r="H66" s="138"/>
      <c r="I66" s="20"/>
      <c r="J66" s="43"/>
    </row>
    <row r="67" spans="1:10" s="8" customFormat="1" ht="16.5" customHeight="1">
      <c r="A67" s="50"/>
      <c r="B67" s="48"/>
      <c r="C67" s="78"/>
      <c r="D67" s="79"/>
      <c r="E67" s="79"/>
      <c r="F67" s="44"/>
      <c r="G67" s="136"/>
      <c r="H67" s="138"/>
      <c r="I67" s="20"/>
      <c r="J67" s="43"/>
    </row>
    <row r="68" spans="1:10" s="8" customFormat="1" ht="16.5" customHeight="1">
      <c r="A68" s="50"/>
      <c r="B68" s="48"/>
      <c r="C68" s="78"/>
      <c r="D68" s="79"/>
      <c r="E68" s="79"/>
      <c r="F68" s="44"/>
      <c r="G68" s="136"/>
      <c r="H68" s="138"/>
      <c r="I68" s="20"/>
      <c r="J68" s="43"/>
    </row>
    <row r="69" spans="1:10" s="8" customFormat="1" ht="16.5" customHeight="1">
      <c r="A69" s="50"/>
      <c r="B69" s="48"/>
      <c r="C69" s="78"/>
      <c r="D69" s="79"/>
      <c r="E69" s="79"/>
      <c r="F69" s="44"/>
      <c r="G69" s="136"/>
      <c r="H69" s="138"/>
      <c r="I69" s="20"/>
      <c r="J69" s="43"/>
    </row>
    <row r="70" spans="1:10" s="8" customFormat="1" ht="16.5" customHeight="1">
      <c r="A70" s="50"/>
      <c r="B70" s="48"/>
      <c r="C70" s="78"/>
      <c r="D70" s="79"/>
      <c r="E70" s="79"/>
      <c r="F70" s="44"/>
      <c r="G70" s="136"/>
      <c r="H70" s="138"/>
      <c r="I70" s="20"/>
      <c r="J70" s="43"/>
    </row>
    <row r="71" spans="1:10" s="8" customFormat="1" ht="16.5" customHeight="1">
      <c r="A71" s="50"/>
      <c r="B71" s="48"/>
      <c r="C71" s="78"/>
      <c r="D71" s="79"/>
      <c r="E71" s="79"/>
      <c r="F71" s="44"/>
      <c r="G71" s="136"/>
      <c r="H71" s="138"/>
      <c r="I71" s="20"/>
      <c r="J71" s="43"/>
    </row>
    <row r="72" spans="1:10" s="8" customFormat="1" ht="16.5" customHeight="1">
      <c r="A72" s="50"/>
      <c r="B72" s="48"/>
      <c r="C72" s="78"/>
      <c r="D72" s="79"/>
      <c r="E72" s="79"/>
      <c r="F72" s="44"/>
      <c r="G72" s="136"/>
      <c r="H72" s="138"/>
      <c r="I72" s="20"/>
      <c r="J72" s="43"/>
    </row>
    <row r="73" spans="1:10" s="8" customFormat="1" ht="16.5" customHeight="1">
      <c r="A73" s="50"/>
      <c r="B73" s="48"/>
      <c r="C73" s="78"/>
      <c r="D73" s="79"/>
      <c r="E73" s="79"/>
      <c r="F73" s="44"/>
      <c r="G73" s="136"/>
      <c r="H73" s="138"/>
      <c r="I73" s="20"/>
      <c r="J73" s="43"/>
    </row>
    <row r="74" spans="1:10" s="8" customFormat="1" ht="16.5" customHeight="1">
      <c r="A74" s="50"/>
      <c r="B74" s="48"/>
      <c r="C74" s="78"/>
      <c r="D74" s="79"/>
      <c r="E74" s="79"/>
      <c r="F74" s="44"/>
      <c r="G74" s="136"/>
      <c r="H74" s="138"/>
      <c r="I74" s="20"/>
      <c r="J74" s="43"/>
    </row>
    <row r="75" spans="1:10" s="8" customFormat="1" ht="16.5" customHeight="1">
      <c r="A75" s="50"/>
      <c r="B75" s="48"/>
      <c r="C75" s="78"/>
      <c r="D75" s="79"/>
      <c r="E75" s="79"/>
      <c r="F75" s="44"/>
      <c r="G75" s="136"/>
      <c r="H75" s="138"/>
      <c r="I75" s="20"/>
      <c r="J75" s="43"/>
    </row>
    <row r="76" spans="1:10" s="8" customFormat="1" ht="16.5" customHeight="1">
      <c r="A76" s="50"/>
      <c r="B76" s="48"/>
      <c r="C76" s="78"/>
      <c r="D76" s="79"/>
      <c r="E76" s="79"/>
      <c r="F76" s="44"/>
      <c r="G76" s="136"/>
      <c r="H76" s="138"/>
      <c r="I76" s="20"/>
      <c r="J76" s="43"/>
    </row>
    <row r="77" spans="1:10" s="8" customFormat="1" ht="16.5" customHeight="1">
      <c r="A77" s="50"/>
      <c r="B77" s="48"/>
      <c r="C77" s="78"/>
      <c r="D77" s="79"/>
      <c r="E77" s="79"/>
      <c r="F77" s="44"/>
      <c r="G77" s="136"/>
      <c r="H77" s="138"/>
      <c r="I77" s="20"/>
      <c r="J77" s="43"/>
    </row>
    <row r="78" spans="1:10" s="8" customFormat="1" ht="16.5" customHeight="1">
      <c r="A78" s="50"/>
      <c r="B78" s="48"/>
      <c r="C78" s="78"/>
      <c r="D78" s="79"/>
      <c r="E78" s="79"/>
      <c r="F78" s="44"/>
      <c r="G78" s="136"/>
      <c r="H78" s="138"/>
      <c r="I78" s="20"/>
      <c r="J78" s="43"/>
    </row>
    <row r="79" spans="1:10" s="8" customFormat="1" ht="16.5" customHeight="1">
      <c r="A79" s="50"/>
      <c r="B79" s="48"/>
      <c r="C79" s="78"/>
      <c r="D79" s="79"/>
      <c r="E79" s="79"/>
      <c r="F79" s="44"/>
      <c r="G79" s="136"/>
      <c r="H79" s="138"/>
      <c r="I79" s="20"/>
      <c r="J79" s="43"/>
    </row>
    <row r="80" spans="1:10" s="8" customFormat="1" ht="16.5" customHeight="1">
      <c r="A80" s="50"/>
      <c r="B80" s="48"/>
      <c r="C80" s="78"/>
      <c r="D80" s="79"/>
      <c r="E80" s="79"/>
      <c r="F80" s="44"/>
      <c r="G80" s="136"/>
      <c r="H80" s="138"/>
      <c r="I80" s="20"/>
      <c r="J80" s="43"/>
    </row>
    <row r="81" spans="1:29" s="8" customFormat="1" ht="16.5" customHeight="1">
      <c r="A81" s="50"/>
      <c r="B81" s="48"/>
      <c r="C81" s="78"/>
      <c r="D81" s="79"/>
      <c r="E81" s="79"/>
      <c r="F81" s="44"/>
      <c r="G81" s="136"/>
      <c r="H81" s="138"/>
      <c r="I81" s="20"/>
      <c r="J81" s="43"/>
    </row>
    <row r="82" spans="1:29" s="8" customFormat="1" ht="16.5" hidden="1" customHeight="1">
      <c r="A82" s="50"/>
      <c r="B82" s="48"/>
      <c r="C82" s="78"/>
      <c r="D82" s="79"/>
      <c r="E82" s="79"/>
      <c r="F82" s="44"/>
      <c r="G82" s="136"/>
      <c r="H82" s="138"/>
      <c r="I82" s="20"/>
      <c r="J82" s="43"/>
    </row>
    <row r="83" spans="1:29" hidden="1">
      <c r="A83" s="139"/>
      <c r="B83" s="48"/>
      <c r="C83" s="48"/>
      <c r="D83" s="48"/>
      <c r="E83" s="51"/>
      <c r="F83" s="48"/>
      <c r="G83" s="48"/>
      <c r="H83" s="48"/>
      <c r="I83" s="48"/>
      <c r="J83" s="52"/>
      <c r="K83" s="52"/>
      <c r="L83" s="52"/>
      <c r="M83" s="52"/>
      <c r="N83" s="52"/>
      <c r="O83" s="52"/>
      <c r="P83" s="52"/>
      <c r="Q83" s="52"/>
      <c r="R83" s="52"/>
      <c r="S83" s="52"/>
      <c r="T83" s="52"/>
      <c r="U83" s="52"/>
      <c r="V83" s="52"/>
    </row>
    <row r="84" spans="1:29" ht="22.15" hidden="1" customHeight="1">
      <c r="A84" s="137"/>
      <c r="B84" s="140" t="s">
        <v>20</v>
      </c>
      <c r="C84" s="137"/>
      <c r="D84" s="137"/>
      <c r="E84" s="137"/>
      <c r="F84" s="137"/>
      <c r="G84" s="137"/>
      <c r="H84" s="137"/>
      <c r="I84" s="76"/>
      <c r="J84" s="75"/>
      <c r="K84" s="75"/>
      <c r="L84" s="75"/>
      <c r="M84" s="75"/>
      <c r="N84" s="75"/>
      <c r="O84" s="75"/>
      <c r="P84" s="75"/>
      <c r="Q84" s="75"/>
      <c r="R84" s="75"/>
      <c r="S84" s="75"/>
      <c r="T84" s="75"/>
      <c r="U84" s="75"/>
      <c r="V84" s="75"/>
      <c r="W84" s="74"/>
      <c r="X84" s="74"/>
      <c r="Y84" s="74"/>
      <c r="Z84" s="74"/>
      <c r="AA84" s="74"/>
      <c r="AB84" s="74"/>
      <c r="AC84" s="74"/>
    </row>
    <row r="85" spans="1:29" ht="17.25" hidden="1">
      <c r="A85" s="52"/>
      <c r="B85" s="154" t="s">
        <v>21</v>
      </c>
      <c r="C85" s="2"/>
      <c r="D85" s="2"/>
      <c r="E85" s="2"/>
      <c r="F85" s="2"/>
      <c r="G85" s="2"/>
      <c r="H85" s="2"/>
      <c r="I85" s="2"/>
    </row>
    <row r="86" spans="1:29" ht="15" hidden="1">
      <c r="A86" s="52"/>
      <c r="B86" s="155" t="s">
        <v>59</v>
      </c>
      <c r="C86" s="2"/>
      <c r="D86" s="2"/>
      <c r="E86" s="2"/>
      <c r="F86" s="2"/>
      <c r="G86" s="2"/>
      <c r="H86" s="2"/>
      <c r="I86" s="2"/>
    </row>
    <row r="87" spans="1:29" ht="15" hidden="1">
      <c r="A87" s="54"/>
      <c r="B87" s="55" t="s">
        <v>60</v>
      </c>
      <c r="C87" s="156"/>
      <c r="D87" s="56"/>
      <c r="E87" s="56"/>
      <c r="F87" s="157" t="e">
        <f>VLOOKUP($H$12,Climate_pcode_xref!$A$2:$C$3727,3,0)</f>
        <v>#N/A</v>
      </c>
      <c r="G87" s="158"/>
      <c r="H87" s="158"/>
      <c r="I87" s="158"/>
      <c r="J87" s="47"/>
      <c r="K87" s="47"/>
      <c r="L87" s="47"/>
      <c r="M87" s="47"/>
    </row>
    <row r="88" spans="1:29" ht="15" hidden="1">
      <c r="A88" s="52"/>
      <c r="B88" s="55" t="s">
        <v>71</v>
      </c>
      <c r="C88" s="156"/>
      <c r="D88" s="56"/>
      <c r="E88" s="56"/>
      <c r="F88" s="157" t="e">
        <f>VLOOKUP($H$12,Climate_pcode_xref!$A$2:$C$3727,2,0)</f>
        <v>#N/A</v>
      </c>
      <c r="G88" s="158"/>
      <c r="H88" s="158"/>
      <c r="I88" s="158"/>
      <c r="J88" s="47"/>
      <c r="K88" s="47"/>
      <c r="L88" s="47"/>
      <c r="M88" s="47"/>
    </row>
    <row r="89" spans="1:29" ht="15" hidden="1">
      <c r="A89" s="52"/>
      <c r="B89" s="55" t="s">
        <v>22</v>
      </c>
      <c r="C89" s="156"/>
      <c r="D89" s="56"/>
      <c r="E89" s="56"/>
      <c r="F89" s="157" t="e">
        <f>VLOOKUP($F$88,Climate_zones!$A$2:$E$71,5,0)</f>
        <v>#N/A</v>
      </c>
      <c r="G89" s="158"/>
      <c r="H89" s="158"/>
      <c r="I89" s="158"/>
      <c r="J89" s="47"/>
      <c r="K89" s="47"/>
      <c r="L89" s="47"/>
      <c r="M89" s="47"/>
    </row>
    <row r="90" spans="1:29" ht="15" hidden="1">
      <c r="A90" s="54"/>
      <c r="B90" s="60"/>
      <c r="C90" s="61"/>
      <c r="D90" s="62"/>
      <c r="E90" s="62"/>
      <c r="F90" s="157"/>
      <c r="G90" s="158"/>
      <c r="H90" s="158"/>
    </row>
    <row r="91" spans="1:29" ht="15" hidden="1">
      <c r="A91" s="54"/>
      <c r="B91" s="155" t="s">
        <v>170</v>
      </c>
      <c r="C91" s="61"/>
      <c r="D91" s="62"/>
      <c r="E91" s="62"/>
      <c r="F91" s="173"/>
      <c r="G91" s="158"/>
      <c r="H91" s="158"/>
      <c r="I91" s="155" t="s">
        <v>23</v>
      </c>
      <c r="J91" s="61"/>
      <c r="K91" s="62"/>
      <c r="L91" s="62"/>
      <c r="M91" s="157"/>
      <c r="N91" s="52"/>
      <c r="O91" s="155" t="s">
        <v>24</v>
      </c>
      <c r="P91" s="61"/>
      <c r="Q91" s="62"/>
      <c r="R91" s="62"/>
      <c r="S91" s="163" t="s">
        <v>14</v>
      </c>
      <c r="T91" s="164" t="s">
        <v>15</v>
      </c>
      <c r="U91" s="155" t="s">
        <v>25</v>
      </c>
      <c r="V91" s="61"/>
      <c r="W91" s="62"/>
      <c r="X91" s="62"/>
      <c r="Y91" s="163" t="s">
        <v>14</v>
      </c>
      <c r="Z91" s="164" t="s">
        <v>15</v>
      </c>
    </row>
    <row r="92" spans="1:29" ht="15" hidden="1">
      <c r="A92" s="54"/>
      <c r="B92" s="71" t="s">
        <v>61</v>
      </c>
      <c r="C92" s="72"/>
      <c r="D92" s="73"/>
      <c r="E92" s="73"/>
      <c r="F92" s="167" t="e">
        <f>VLOOKUP($F$87,SGEx!$A$7:$E$14,2,FALSE)</f>
        <v>#N/A</v>
      </c>
      <c r="G92" s="158"/>
      <c r="H92" s="158"/>
      <c r="I92" s="71" t="s">
        <v>171</v>
      </c>
      <c r="J92" s="72"/>
      <c r="K92" s="73"/>
      <c r="L92" s="73"/>
      <c r="M92" s="167" t="e">
        <f>VLOOKUP($F$87,SGEx!$A$19:$E$26,2,FALSE)</f>
        <v>#N/A</v>
      </c>
      <c r="N92" s="52"/>
      <c r="O92" s="71" t="s">
        <v>174</v>
      </c>
      <c r="P92" s="72"/>
      <c r="Q92" s="73"/>
      <c r="R92" s="73"/>
      <c r="S92" s="167" t="e">
        <f>VLOOKUP($F$87,SGEx!$A$31:$E$38,2,FALSE)</f>
        <v>#N/A</v>
      </c>
      <c r="T92" s="167" t="e">
        <f>VLOOKUP($F$87,SGEx!$G$31:$K$38,2,FALSE)</f>
        <v>#N/A</v>
      </c>
      <c r="U92" s="71" t="s">
        <v>177</v>
      </c>
      <c r="V92" s="72"/>
      <c r="W92" s="73"/>
      <c r="X92" s="73"/>
      <c r="Y92" s="167" t="e">
        <f>VLOOKUP($F$87,SGEx!$A$43:$E$50,2,FALSE)</f>
        <v>#N/A</v>
      </c>
      <c r="Z92" s="167" t="e">
        <f>VLOOKUP($F$87,SGEx!$G$43:$K$50,2,FALSE)</f>
        <v>#N/A</v>
      </c>
    </row>
    <row r="93" spans="1:29" ht="15" hidden="1">
      <c r="A93" s="54"/>
      <c r="B93" s="71" t="s">
        <v>62</v>
      </c>
      <c r="C93" s="72"/>
      <c r="D93" s="73"/>
      <c r="E93" s="73"/>
      <c r="F93" s="157" t="e">
        <f>VLOOKUP($F$87,SGEx!$A$7:$E$14,3,FALSE)</f>
        <v>#N/A</v>
      </c>
      <c r="G93" s="158"/>
      <c r="H93" s="158"/>
      <c r="I93" s="71" t="s">
        <v>172</v>
      </c>
      <c r="J93" s="72"/>
      <c r="K93" s="73"/>
      <c r="L93" s="73"/>
      <c r="M93" s="157" t="e">
        <f>VLOOKUP($F$87,SGEx!$A$19:$E$26,3,FALSE)</f>
        <v>#N/A</v>
      </c>
      <c r="N93" s="52"/>
      <c r="O93" s="71" t="s">
        <v>175</v>
      </c>
      <c r="P93" s="72"/>
      <c r="Q93" s="73"/>
      <c r="R93" s="73"/>
      <c r="S93" s="157" t="e">
        <f>VLOOKUP($F$87,SGEx!$A$31:$E$38,3,FALSE)</f>
        <v>#N/A</v>
      </c>
      <c r="T93" s="157" t="e">
        <f>VLOOKUP($F$87,SGEx!$G$31:$K$38,3,FALSE)</f>
        <v>#N/A</v>
      </c>
      <c r="U93" s="71" t="s">
        <v>178</v>
      </c>
      <c r="V93" s="72"/>
      <c r="W93" s="73"/>
      <c r="X93" s="73"/>
      <c r="Y93" s="157" t="e">
        <f>VLOOKUP($F$87,SGEx!$A$43:$E$50,3,FALSE)</f>
        <v>#N/A</v>
      </c>
      <c r="Z93" s="157" t="e">
        <f>VLOOKUP($F$87,SGEx!$G$43:$K$50,3,FALSE)</f>
        <v>#N/A</v>
      </c>
    </row>
    <row r="94" spans="1:29" ht="15" hidden="1">
      <c r="A94" s="54"/>
      <c r="B94" s="71" t="s">
        <v>63</v>
      </c>
      <c r="C94" s="72"/>
      <c r="D94" s="73"/>
      <c r="E94" s="73"/>
      <c r="F94" s="157" t="e">
        <f>VLOOKUP($F$87,SGEx!$A$7:$E$14,4,FALSE)</f>
        <v>#N/A</v>
      </c>
      <c r="G94" s="158"/>
      <c r="H94" s="158"/>
      <c r="I94" s="71" t="s">
        <v>173</v>
      </c>
      <c r="J94" s="72"/>
      <c r="K94" s="73"/>
      <c r="L94" s="73"/>
      <c r="M94" s="157" t="e">
        <f>VLOOKUP($F$87,SGEx!$A$19:$E$26,4,FALSE)</f>
        <v>#N/A</v>
      </c>
      <c r="N94" s="52"/>
      <c r="O94" s="71" t="s">
        <v>176</v>
      </c>
      <c r="P94" s="72"/>
      <c r="Q94" s="73"/>
      <c r="R94" s="73"/>
      <c r="S94" s="157" t="e">
        <f>VLOOKUP($F$87,SGEx!$A$31:$E$38,4,FALSE)</f>
        <v>#N/A</v>
      </c>
      <c r="T94" s="157" t="e">
        <f>VLOOKUP($F$87,SGEx!$G$31:$K$38,4,FALSE)</f>
        <v>#N/A</v>
      </c>
      <c r="U94" s="71" t="s">
        <v>179</v>
      </c>
      <c r="V94" s="72"/>
      <c r="W94" s="73"/>
      <c r="X94" s="73"/>
      <c r="Y94" s="157" t="e">
        <f>VLOOKUP($F$87,SGEx!$A$43:$E$50,4,FALSE)</f>
        <v>#N/A</v>
      </c>
      <c r="Z94" s="157" t="e">
        <f>VLOOKUP($F$87,SGEx!$G$43:$K$50,4,FALSE)</f>
        <v>#N/A</v>
      </c>
    </row>
    <row r="95" spans="1:29" ht="15" hidden="1">
      <c r="A95" s="54"/>
      <c r="B95" s="57" t="s">
        <v>163</v>
      </c>
      <c r="C95" s="58"/>
      <c r="D95" s="59"/>
      <c r="E95" s="59"/>
      <c r="F95" s="175" t="e">
        <f>$H$17*F92+$H$18*F93+$H$19*F94</f>
        <v>#N/A</v>
      </c>
      <c r="G95" s="47"/>
      <c r="H95" s="47"/>
      <c r="I95" s="57" t="s">
        <v>163</v>
      </c>
      <c r="J95" s="58"/>
      <c r="K95" s="59"/>
      <c r="L95" s="59"/>
      <c r="M95" s="175" t="e">
        <f>$H$17*M92+$H$18*M93+$H$19*M94</f>
        <v>#N/A</v>
      </c>
      <c r="N95" s="52"/>
      <c r="O95" s="57" t="s">
        <v>163</v>
      </c>
      <c r="P95" s="58"/>
      <c r="Q95" s="59"/>
      <c r="R95" s="59"/>
      <c r="S95" s="175" t="e">
        <f>$H$17*S92+$H$18*S93+$H$19*S94</f>
        <v>#N/A</v>
      </c>
      <c r="T95" s="175" t="e">
        <f>$H$17*T92+$H$18*T93+$H$19*T94</f>
        <v>#N/A</v>
      </c>
      <c r="U95" s="57" t="s">
        <v>163</v>
      </c>
      <c r="V95" s="58"/>
      <c r="W95" s="59"/>
      <c r="X95" s="59"/>
      <c r="Y95" s="175" t="e">
        <f>$H$17*Y92+$H$18*Y93+$H$19*Y94</f>
        <v>#N/A</v>
      </c>
      <c r="Z95" s="175" t="e">
        <f>$H$17*Z92+$H$18*Z93+$H$19*Z94</f>
        <v>#N/A</v>
      </c>
    </row>
    <row r="96" spans="1:29" ht="15" hidden="1">
      <c r="A96" s="54"/>
      <c r="B96" s="58" t="s">
        <v>72</v>
      </c>
      <c r="C96" s="58"/>
      <c r="D96" s="59"/>
      <c r="E96" s="59"/>
      <c r="F96" s="175" t="e">
        <f>(370*$H$13+440*$H$14)*F92*0.956</f>
        <v>#N/A</v>
      </c>
      <c r="G96" s="47"/>
      <c r="H96" s="47"/>
      <c r="I96" s="58" t="s">
        <v>72</v>
      </c>
      <c r="J96" s="58"/>
      <c r="K96" s="59"/>
      <c r="L96" s="59"/>
      <c r="M96" s="175" t="e">
        <f>(370*$H$13+440*$H$14)*M92*0.956</f>
        <v>#N/A</v>
      </c>
      <c r="N96" s="52"/>
      <c r="O96" s="58" t="s">
        <v>72</v>
      </c>
      <c r="P96" s="58"/>
      <c r="Q96" s="59"/>
      <c r="R96" s="59"/>
      <c r="S96" s="175" t="e">
        <f>(370*$H$13+440*$H$14)*S92*0.956</f>
        <v>#N/A</v>
      </c>
      <c r="T96" s="175" t="e">
        <f>(370*$H$13+440*$H$14)*T92*0.956</f>
        <v>#N/A</v>
      </c>
      <c r="U96" s="58" t="s">
        <v>72</v>
      </c>
      <c r="V96" s="58"/>
      <c r="W96" s="59"/>
      <c r="X96" s="59"/>
      <c r="Y96" s="175" t="e">
        <f>(370*$H$13+440*$H$14)*Y92*0.956</f>
        <v>#N/A</v>
      </c>
      <c r="Z96" s="175" t="e">
        <f>(370*$H$13+440*$H$14)*Z92*0.956</f>
        <v>#N/A</v>
      </c>
    </row>
    <row r="97" spans="1:26" ht="15" hidden="1">
      <c r="A97" s="54"/>
      <c r="B97" s="58" t="s">
        <v>164</v>
      </c>
      <c r="C97" s="58"/>
      <c r="D97" s="59"/>
      <c r="E97" s="59"/>
      <c r="F97" s="175" t="e">
        <f>1.81*F96</f>
        <v>#N/A</v>
      </c>
      <c r="G97" s="47"/>
      <c r="H97" s="47"/>
      <c r="I97" s="58" t="s">
        <v>164</v>
      </c>
      <c r="J97" s="58"/>
      <c r="K97" s="59"/>
      <c r="L97" s="59"/>
      <c r="M97" s="175" t="e">
        <f>1.81*M96</f>
        <v>#N/A</v>
      </c>
      <c r="N97" s="52"/>
      <c r="O97" s="58" t="s">
        <v>164</v>
      </c>
      <c r="P97" s="58"/>
      <c r="Q97" s="59"/>
      <c r="R97" s="59"/>
      <c r="S97" s="175" t="e">
        <f>1.81*S96</f>
        <v>#N/A</v>
      </c>
      <c r="T97" s="175" t="e">
        <f>1.81*T96</f>
        <v>#N/A</v>
      </c>
      <c r="U97" s="58" t="s">
        <v>164</v>
      </c>
      <c r="V97" s="58"/>
      <c r="W97" s="59"/>
      <c r="X97" s="59"/>
      <c r="Y97" s="175" t="e">
        <f>1.81*Y96</f>
        <v>#N/A</v>
      </c>
      <c r="Z97" s="175" t="e">
        <f>1.81*Z96</f>
        <v>#N/A</v>
      </c>
    </row>
    <row r="98" spans="1:26" ht="15" hidden="1">
      <c r="A98" s="54"/>
      <c r="B98" s="58" t="s">
        <v>165</v>
      </c>
      <c r="C98" s="58"/>
      <c r="D98" s="59"/>
      <c r="E98" s="59"/>
      <c r="F98" s="175" t="e">
        <f>(1.81*F96*$H$15)/3*(0.02*($F$89-430)/365)</f>
        <v>#N/A</v>
      </c>
      <c r="G98" s="47"/>
      <c r="H98" s="47"/>
      <c r="I98" s="58" t="s">
        <v>165</v>
      </c>
      <c r="J98" s="58"/>
      <c r="K98" s="59"/>
      <c r="L98" s="59"/>
      <c r="M98" s="175" t="e">
        <f>(1.81*M96*$H$15)/3*(0.02*($F$89-430)/365)</f>
        <v>#N/A</v>
      </c>
      <c r="N98" s="52"/>
      <c r="O98" s="58" t="s">
        <v>165</v>
      </c>
      <c r="P98" s="58"/>
      <c r="Q98" s="59"/>
      <c r="R98" s="59"/>
      <c r="S98" s="175" t="e">
        <f>(1.81*S96*$H$15)/3*(0.02*($F$89-430)/365)</f>
        <v>#N/A</v>
      </c>
      <c r="T98" s="175" t="e">
        <f>(1.81*T96*$H$15)/3*(0.02*($F$89-430)/365)</f>
        <v>#N/A</v>
      </c>
      <c r="U98" s="58" t="s">
        <v>165</v>
      </c>
      <c r="V98" s="58"/>
      <c r="W98" s="59"/>
      <c r="X98" s="59"/>
      <c r="Y98" s="175" t="e">
        <f>(1.81*Y96*$H$15)/3*(0.02*($F$89-430)/365)</f>
        <v>#N/A</v>
      </c>
      <c r="Z98" s="175" t="e">
        <f>(1.81*Z96*$H$15)/3*(0.02*($F$89-430)/365)</f>
        <v>#N/A</v>
      </c>
    </row>
    <row r="99" spans="1:26" ht="15" hidden="1">
      <c r="A99" s="54"/>
      <c r="B99" s="184" t="s">
        <v>166</v>
      </c>
      <c r="C99" s="58"/>
      <c r="D99" s="59"/>
      <c r="E99" s="59"/>
      <c r="F99" s="175" t="e">
        <f>-0.04*(1.81*F96*(1-$H$15))</f>
        <v>#N/A</v>
      </c>
      <c r="G99" s="47"/>
      <c r="H99" s="47"/>
      <c r="I99" s="184" t="s">
        <v>166</v>
      </c>
      <c r="J99" s="58"/>
      <c r="K99" s="59"/>
      <c r="L99" s="59"/>
      <c r="M99" s="175" t="e">
        <f>-0.04*(1.81*M96*(1-$H$15))</f>
        <v>#N/A</v>
      </c>
      <c r="N99" s="52"/>
      <c r="O99" s="184" t="s">
        <v>166</v>
      </c>
      <c r="P99" s="58"/>
      <c r="Q99" s="59"/>
      <c r="R99" s="59"/>
      <c r="S99" s="175" t="e">
        <f>-0.04*(1.81*S96*(1-$H$15))</f>
        <v>#N/A</v>
      </c>
      <c r="T99" s="175" t="e">
        <f>-0.04*(1.81*T96*(1-$H$15))</f>
        <v>#N/A</v>
      </c>
      <c r="U99" s="184" t="s">
        <v>166</v>
      </c>
      <c r="V99" s="58"/>
      <c r="W99" s="59"/>
      <c r="X99" s="59"/>
      <c r="Y99" s="175" t="e">
        <f>-0.04*(1.81*Y96*(1-$H$15))</f>
        <v>#N/A</v>
      </c>
      <c r="Z99" s="175" t="e">
        <f>-0.04*(1.81*Z96*(1-$H$15))</f>
        <v>#N/A</v>
      </c>
    </row>
    <row r="100" spans="1:26" ht="15" hidden="1">
      <c r="A100" s="54"/>
      <c r="B100" s="58" t="s">
        <v>167</v>
      </c>
      <c r="C100" s="58"/>
      <c r="D100" s="59"/>
      <c r="E100" s="59"/>
      <c r="F100" s="175" t="e">
        <f>F97+F98+F99</f>
        <v>#N/A</v>
      </c>
      <c r="G100" s="47"/>
      <c r="H100" s="47"/>
      <c r="I100" s="58" t="s">
        <v>167</v>
      </c>
      <c r="J100" s="58"/>
      <c r="K100" s="59"/>
      <c r="L100" s="59"/>
      <c r="M100" s="175" t="e">
        <f>M97+M98+M99</f>
        <v>#N/A</v>
      </c>
      <c r="N100" s="52"/>
      <c r="O100" s="58" t="s">
        <v>167</v>
      </c>
      <c r="P100" s="58"/>
      <c r="Q100" s="59"/>
      <c r="R100" s="59"/>
      <c r="S100" s="175" t="e">
        <f>S97+S98+S99</f>
        <v>#N/A</v>
      </c>
      <c r="T100" s="175" t="e">
        <f>T97+T98+T99</f>
        <v>#N/A</v>
      </c>
      <c r="U100" s="58" t="s">
        <v>167</v>
      </c>
      <c r="V100" s="58"/>
      <c r="W100" s="59"/>
      <c r="X100" s="59"/>
      <c r="Y100" s="175" t="e">
        <f>Y97+Y98+Y99</f>
        <v>#N/A</v>
      </c>
      <c r="Z100" s="175" t="e">
        <f>Z97+Z98+Z99</f>
        <v>#N/A</v>
      </c>
    </row>
    <row r="101" spans="1:26" ht="15" hidden="1">
      <c r="A101" s="54"/>
      <c r="B101" s="58" t="s">
        <v>168</v>
      </c>
      <c r="C101" s="58"/>
      <c r="D101" s="59"/>
      <c r="E101" s="59"/>
      <c r="F101" s="183" t="e">
        <f>(F95-F100)/F100</f>
        <v>#N/A</v>
      </c>
      <c r="G101" s="47"/>
      <c r="H101" s="47"/>
      <c r="I101" s="58" t="s">
        <v>168</v>
      </c>
      <c r="J101" s="58"/>
      <c r="K101" s="59"/>
      <c r="L101" s="59"/>
      <c r="M101" s="183" t="e">
        <f>(M95-M100)/M100</f>
        <v>#N/A</v>
      </c>
      <c r="N101" s="52"/>
      <c r="O101" s="58" t="s">
        <v>168</v>
      </c>
      <c r="P101" s="58"/>
      <c r="Q101" s="59"/>
      <c r="R101" s="59"/>
      <c r="S101" s="183" t="e">
        <f>(S95-S100)/S100</f>
        <v>#N/A</v>
      </c>
      <c r="T101" s="183" t="e">
        <f>(T95-T100)/T100</f>
        <v>#N/A</v>
      </c>
      <c r="U101" s="58" t="s">
        <v>168</v>
      </c>
      <c r="V101" s="58"/>
      <c r="W101" s="59"/>
      <c r="X101" s="59"/>
      <c r="Y101" s="183" t="e">
        <f>(Y95-Y100)/Y100</f>
        <v>#N/A</v>
      </c>
      <c r="Z101" s="183" t="e">
        <f>(Z95-Z100)/Z100</f>
        <v>#N/A</v>
      </c>
    </row>
    <row r="102" spans="1:26" ht="15" hidden="1">
      <c r="A102" s="54"/>
      <c r="B102" s="58" t="s">
        <v>169</v>
      </c>
      <c r="C102" s="58"/>
      <c r="D102" s="59"/>
      <c r="E102" s="59"/>
      <c r="F102" s="176" t="e">
        <f>2.75-3.45*F101</f>
        <v>#N/A</v>
      </c>
      <c r="G102" s="47"/>
      <c r="H102" s="47"/>
      <c r="I102" s="58" t="s">
        <v>169</v>
      </c>
      <c r="J102" s="58"/>
      <c r="K102" s="59"/>
      <c r="L102" s="59"/>
      <c r="M102" s="176" t="e">
        <f>2.75-3.45*M101</f>
        <v>#N/A</v>
      </c>
      <c r="N102" s="52"/>
      <c r="O102" s="58" t="s">
        <v>169</v>
      </c>
      <c r="P102" s="58"/>
      <c r="Q102" s="59"/>
      <c r="R102" s="59"/>
      <c r="S102" s="176" t="e">
        <f>2.75-3.45*S101</f>
        <v>#N/A</v>
      </c>
      <c r="T102" s="176" t="e">
        <f>2.75-3.45*T101</f>
        <v>#N/A</v>
      </c>
      <c r="U102" s="58" t="s">
        <v>169</v>
      </c>
      <c r="V102" s="58"/>
      <c r="W102" s="59"/>
      <c r="X102" s="59"/>
      <c r="Y102" s="176" t="e">
        <f>2.75-3.45*Y101</f>
        <v>#N/A</v>
      </c>
      <c r="Z102" s="176" t="e">
        <f>2.75-3.45*Z101</f>
        <v>#N/A</v>
      </c>
    </row>
    <row r="103" spans="1:26" hidden="1">
      <c r="A103" s="54"/>
      <c r="F103" s="2"/>
      <c r="G103" s="47"/>
      <c r="H103" s="47"/>
      <c r="M103" s="2"/>
      <c r="N103" s="52"/>
      <c r="S103" s="2"/>
      <c r="T103" s="2"/>
      <c r="Y103" s="2"/>
      <c r="Z103" s="2"/>
    </row>
    <row r="104" spans="1:26" hidden="1">
      <c r="A104" s="54"/>
      <c r="B104" s="63" t="s">
        <v>57</v>
      </c>
      <c r="F104" s="2"/>
      <c r="G104" s="47"/>
      <c r="H104" s="47"/>
      <c r="I104" s="63" t="s">
        <v>57</v>
      </c>
      <c r="M104" s="2"/>
      <c r="N104" s="52"/>
      <c r="O104" s="63" t="s">
        <v>57</v>
      </c>
      <c r="S104" s="2"/>
      <c r="T104" s="2"/>
      <c r="U104" s="63" t="s">
        <v>57</v>
      </c>
      <c r="Y104" s="2"/>
      <c r="Z104" s="2"/>
    </row>
    <row r="105" spans="1:26" ht="15" hidden="1">
      <c r="A105" s="54"/>
      <c r="B105" s="64" t="s">
        <v>58</v>
      </c>
      <c r="C105" s="65"/>
      <c r="D105" s="66"/>
      <c r="E105" s="66"/>
      <c r="F105" s="167" t="e">
        <f>ROUND(F102+0.5,2)</f>
        <v>#N/A</v>
      </c>
      <c r="G105" s="47"/>
      <c r="H105" s="47"/>
      <c r="I105" s="64" t="s">
        <v>58</v>
      </c>
      <c r="J105" s="65"/>
      <c r="K105" s="66"/>
      <c r="L105" s="66"/>
      <c r="M105" s="167" t="e">
        <f>ROUND(M102+0.5,2)</f>
        <v>#N/A</v>
      </c>
      <c r="N105" s="52"/>
      <c r="O105" s="64" t="s">
        <v>58</v>
      </c>
      <c r="P105" s="65"/>
      <c r="Q105" s="66"/>
      <c r="R105" s="66"/>
      <c r="S105" s="167" t="e">
        <f>ROUND(S102+0.5,2)</f>
        <v>#N/A</v>
      </c>
      <c r="T105" s="167" t="e">
        <f>ROUND(T102+0.5,2)</f>
        <v>#N/A</v>
      </c>
      <c r="U105" s="64" t="s">
        <v>58</v>
      </c>
      <c r="V105" s="65"/>
      <c r="W105" s="66"/>
      <c r="X105" s="66"/>
      <c r="Y105" s="167" t="e">
        <f>ROUND(Y102+0.5,2)</f>
        <v>#N/A</v>
      </c>
      <c r="Z105" s="167" t="e">
        <f>ROUND(Z102+0.5,2)</f>
        <v>#N/A</v>
      </c>
    </row>
    <row r="106" spans="1:26" ht="14.45" hidden="1" customHeight="1">
      <c r="A106" s="54"/>
      <c r="B106" s="64" t="s">
        <v>26</v>
      </c>
      <c r="C106" s="65"/>
      <c r="D106" s="66"/>
      <c r="E106" s="66"/>
      <c r="F106" s="157" t="e">
        <f>IF((ROUNDDOWN(F105*2,0)/2)&gt;6,6,IF((ROUNDDOWN(F105*2,0)/2)&lt;1,0,(ROUNDDOWN(F105*2,0)/2)))</f>
        <v>#N/A</v>
      </c>
      <c r="G106" s="47"/>
      <c r="H106" s="47"/>
      <c r="I106" s="64" t="s">
        <v>26</v>
      </c>
      <c r="J106" s="65"/>
      <c r="K106" s="66"/>
      <c r="L106" s="66"/>
      <c r="M106" s="157" t="e">
        <f>IF((ROUNDDOWN(M105*2,0)/2)&gt;6,6,IF((ROUNDDOWN(M105*2,0)/2)&lt;1,0,(ROUNDDOWN(M105*2,0)/2)))</f>
        <v>#N/A</v>
      </c>
      <c r="N106" s="52"/>
      <c r="O106" s="64" t="s">
        <v>26</v>
      </c>
      <c r="P106" s="65"/>
      <c r="Q106" s="66"/>
      <c r="R106" s="66"/>
      <c r="S106" s="157" t="e">
        <f>IF((ROUNDDOWN(S105*2,0)/2)&gt;6,6,IF((ROUNDDOWN(S105*2,0)/2)&lt;1,0,(ROUNDDOWN(S105*2,0)/2)))</f>
        <v>#N/A</v>
      </c>
      <c r="T106" s="157" t="e">
        <f>IF((ROUNDDOWN(T105*2,0)/2)&gt;6,6,IF((ROUNDDOWN(T105*2,0)/2)&lt;1,0,(ROUNDDOWN(T105*2,0)/2)))</f>
        <v>#N/A</v>
      </c>
      <c r="U106" s="64" t="s">
        <v>26</v>
      </c>
      <c r="V106" s="65"/>
      <c r="W106" s="66"/>
      <c r="X106" s="66"/>
      <c r="Y106" s="157" t="e">
        <f>IF((ROUNDDOWN(Y105*2,0)/2)&gt;6,6,IF((ROUNDDOWN(Y105*2,0)/2)&lt;1,0,(ROUNDDOWN(Y105*2,0)/2)))</f>
        <v>#N/A</v>
      </c>
      <c r="Z106" s="157" t="e">
        <f>IF((ROUNDDOWN(Z105*2,0)/2)&gt;6,6,IF((ROUNDDOWN(Z105*2,0)/2)&lt;1,0,(ROUNDDOWN(Z105*2,0)/2)))</f>
        <v>#N/A</v>
      </c>
    </row>
    <row r="107" spans="1:26" hidden="1">
      <c r="A107" s="54"/>
      <c r="B107" s="54"/>
      <c r="C107" s="54"/>
      <c r="D107" s="54"/>
      <c r="E107" s="54"/>
      <c r="F107" s="53"/>
      <c r="G107" s="54"/>
      <c r="H107" s="54"/>
      <c r="I107" s="54"/>
      <c r="J107" s="54"/>
      <c r="K107" s="54"/>
      <c r="L107" s="54"/>
      <c r="M107" s="53"/>
      <c r="N107" s="52"/>
      <c r="O107" s="54"/>
      <c r="P107" s="54"/>
      <c r="Q107" s="54"/>
      <c r="R107" s="54"/>
      <c r="S107" s="53"/>
      <c r="T107" s="52"/>
      <c r="U107" s="52"/>
      <c r="V107" s="52"/>
      <c r="Y107" s="2"/>
    </row>
    <row r="108" spans="1:26" hidden="1">
      <c r="A108" s="54"/>
      <c r="B108" s="54"/>
      <c r="C108" s="54"/>
      <c r="D108" s="54"/>
      <c r="E108" s="54"/>
      <c r="F108" s="54"/>
      <c r="G108" s="54"/>
      <c r="H108" s="54"/>
      <c r="I108" s="54"/>
      <c r="J108" s="54"/>
      <c r="K108" s="54"/>
      <c r="L108" s="54"/>
      <c r="M108" s="54"/>
      <c r="N108" s="52"/>
      <c r="O108" s="54"/>
      <c r="P108" s="54"/>
      <c r="Q108" s="54"/>
      <c r="R108" s="54"/>
      <c r="S108" s="54"/>
      <c r="T108" s="52"/>
      <c r="U108" s="52"/>
      <c r="V108" s="52"/>
    </row>
    <row r="109" spans="1:26">
      <c r="A109" s="54"/>
      <c r="B109" s="54"/>
      <c r="C109" s="54"/>
      <c r="D109" s="54"/>
      <c r="E109" s="54"/>
      <c r="F109" s="54"/>
      <c r="G109" s="54"/>
      <c r="H109" s="54"/>
      <c r="I109" s="54"/>
      <c r="J109" s="54"/>
      <c r="K109" s="54"/>
      <c r="L109" s="54"/>
      <c r="M109" s="54"/>
      <c r="N109" s="52"/>
      <c r="O109" s="54"/>
      <c r="P109" s="54"/>
      <c r="Q109" s="54"/>
      <c r="R109" s="54"/>
      <c r="S109" s="54"/>
      <c r="T109" s="52"/>
      <c r="U109" s="52"/>
      <c r="V109" s="52"/>
    </row>
    <row r="110" spans="1:26">
      <c r="A110" s="54"/>
      <c r="B110" s="54"/>
      <c r="C110" s="54"/>
      <c r="D110" s="54"/>
      <c r="E110" s="54"/>
      <c r="F110" s="54"/>
      <c r="G110" s="54"/>
      <c r="H110" s="54"/>
      <c r="I110" s="54"/>
      <c r="J110" s="54"/>
      <c r="K110" s="54"/>
      <c r="L110" s="54"/>
      <c r="M110" s="54"/>
      <c r="N110" s="52"/>
      <c r="O110" s="54"/>
      <c r="P110" s="54"/>
      <c r="Q110" s="54"/>
      <c r="R110" s="54"/>
      <c r="S110" s="54"/>
      <c r="T110" s="52"/>
      <c r="U110" s="52"/>
      <c r="V110" s="52"/>
    </row>
    <row r="111" spans="1:26">
      <c r="A111" s="47"/>
      <c r="B111" s="54"/>
      <c r="C111" s="54"/>
      <c r="D111" s="54"/>
      <c r="E111" s="54"/>
      <c r="F111" s="54"/>
      <c r="G111" s="54"/>
      <c r="H111" s="54"/>
      <c r="I111" s="54"/>
      <c r="J111" s="54"/>
      <c r="K111" s="54"/>
      <c r="L111" s="54"/>
      <c r="M111" s="54"/>
      <c r="N111" s="52"/>
      <c r="O111" s="54"/>
      <c r="P111" s="54"/>
      <c r="Q111" s="54"/>
      <c r="R111" s="54"/>
      <c r="S111" s="54"/>
      <c r="T111" s="52"/>
      <c r="U111" s="52"/>
      <c r="V111" s="52"/>
    </row>
    <row r="112" spans="1:26">
      <c r="A112" s="47"/>
      <c r="B112" s="54"/>
      <c r="C112" s="54"/>
      <c r="D112" s="54"/>
      <c r="E112" s="54"/>
      <c r="F112" s="54"/>
      <c r="G112" s="54"/>
      <c r="H112" s="54"/>
      <c r="I112" s="54"/>
      <c r="J112" s="54"/>
      <c r="K112" s="54"/>
      <c r="L112" s="54"/>
      <c r="M112" s="54"/>
      <c r="N112" s="52"/>
      <c r="O112" s="54"/>
      <c r="P112" s="54"/>
      <c r="Q112" s="54"/>
      <c r="R112" s="54"/>
      <c r="S112" s="54"/>
      <c r="T112" s="52"/>
      <c r="U112" s="52"/>
      <c r="V112" s="52"/>
    </row>
    <row r="113" spans="1:22">
      <c r="A113" s="47"/>
      <c r="B113" s="54"/>
      <c r="C113" s="54"/>
      <c r="D113" s="54"/>
      <c r="E113" s="54"/>
      <c r="F113" s="54"/>
      <c r="G113" s="54"/>
      <c r="H113" s="54"/>
      <c r="I113" s="54"/>
      <c r="J113" s="54"/>
      <c r="K113" s="54"/>
      <c r="L113" s="54"/>
      <c r="M113" s="54"/>
      <c r="N113" s="52"/>
      <c r="O113" s="52"/>
      <c r="P113" s="52"/>
      <c r="Q113" s="52"/>
      <c r="R113" s="52"/>
      <c r="S113" s="52"/>
      <c r="T113" s="52"/>
      <c r="U113" s="52"/>
      <c r="V113" s="52"/>
    </row>
    <row r="114" spans="1:22">
      <c r="A114" s="47"/>
      <c r="B114" s="54"/>
      <c r="C114" s="54"/>
      <c r="D114" s="54"/>
      <c r="E114" s="54"/>
      <c r="F114" s="54"/>
      <c r="G114" s="54"/>
      <c r="H114" s="54"/>
      <c r="I114" s="54"/>
      <c r="J114" s="54"/>
      <c r="K114" s="54"/>
      <c r="L114" s="54"/>
      <c r="M114" s="54"/>
      <c r="N114" s="52"/>
      <c r="O114" s="52"/>
      <c r="P114" s="52"/>
      <c r="Q114" s="52"/>
      <c r="R114" s="52"/>
      <c r="S114" s="52"/>
      <c r="T114" s="52"/>
      <c r="U114" s="52"/>
      <c r="V114" s="52"/>
    </row>
    <row r="115" spans="1:22">
      <c r="A115" s="47"/>
      <c r="B115" s="54"/>
      <c r="C115" s="54"/>
      <c r="D115" s="54"/>
      <c r="E115" s="54"/>
      <c r="F115" s="54"/>
      <c r="G115" s="54"/>
      <c r="H115" s="54"/>
      <c r="I115" s="54"/>
      <c r="J115" s="54"/>
      <c r="K115" s="54"/>
      <c r="L115" s="54"/>
      <c r="M115" s="54"/>
      <c r="N115" s="52"/>
      <c r="O115" s="52"/>
      <c r="P115" s="52"/>
      <c r="Q115" s="52"/>
      <c r="R115" s="52"/>
      <c r="S115" s="52"/>
      <c r="T115" s="52"/>
      <c r="U115" s="52"/>
      <c r="V115" s="52"/>
    </row>
    <row r="116" spans="1:22">
      <c r="A116" s="47"/>
      <c r="B116" s="54"/>
      <c r="C116" s="54"/>
      <c r="D116" s="54"/>
      <c r="E116" s="54"/>
      <c r="F116" s="54"/>
      <c r="G116" s="54"/>
      <c r="H116" s="54"/>
      <c r="I116" s="54"/>
      <c r="J116" s="54"/>
      <c r="K116" s="54"/>
      <c r="L116" s="54"/>
      <c r="M116" s="54"/>
      <c r="N116" s="52"/>
      <c r="O116" s="52"/>
      <c r="P116" s="52"/>
      <c r="Q116" s="52"/>
      <c r="R116" s="52"/>
      <c r="S116" s="52"/>
      <c r="T116" s="52"/>
      <c r="U116" s="52"/>
      <c r="V116" s="52"/>
    </row>
    <row r="117" spans="1:22">
      <c r="A117" s="47"/>
      <c r="B117" s="54"/>
      <c r="C117" s="54"/>
      <c r="D117" s="54"/>
      <c r="E117" s="54"/>
      <c r="F117" s="54"/>
      <c r="G117" s="54"/>
      <c r="H117" s="54"/>
      <c r="I117" s="54"/>
      <c r="J117" s="54"/>
      <c r="K117" s="54"/>
      <c r="L117" s="54"/>
      <c r="M117" s="54"/>
      <c r="N117" s="52"/>
      <c r="O117" s="52"/>
      <c r="P117" s="52"/>
      <c r="Q117" s="52"/>
      <c r="R117" s="52"/>
      <c r="S117" s="52"/>
      <c r="T117" s="52"/>
      <c r="U117" s="52"/>
      <c r="V117" s="52"/>
    </row>
    <row r="118" spans="1:22">
      <c r="A118" s="47"/>
      <c r="B118" s="54"/>
      <c r="C118" s="54"/>
      <c r="D118" s="54"/>
      <c r="E118" s="54"/>
      <c r="F118" s="54"/>
      <c r="G118" s="54"/>
      <c r="H118" s="54"/>
      <c r="I118" s="54"/>
      <c r="J118" s="54"/>
      <c r="K118" s="54"/>
      <c r="L118" s="54"/>
      <c r="M118" s="54"/>
      <c r="N118" s="52"/>
      <c r="O118" s="52"/>
      <c r="P118" s="52"/>
      <c r="Q118" s="52"/>
      <c r="R118" s="52"/>
      <c r="S118" s="52"/>
      <c r="T118" s="52"/>
      <c r="U118" s="52"/>
      <c r="V118" s="52"/>
    </row>
    <row r="119" spans="1:22">
      <c r="A119" s="47"/>
      <c r="B119" s="54"/>
      <c r="C119" s="54"/>
      <c r="D119" s="54"/>
      <c r="E119" s="54"/>
      <c r="F119" s="54"/>
      <c r="G119" s="54"/>
      <c r="H119" s="54"/>
      <c r="I119" s="54"/>
      <c r="J119" s="54"/>
      <c r="K119" s="54"/>
      <c r="L119" s="54"/>
      <c r="M119" s="54"/>
      <c r="N119" s="52"/>
      <c r="O119" s="52"/>
      <c r="P119" s="52"/>
      <c r="Q119" s="52"/>
      <c r="R119" s="52"/>
      <c r="S119" s="52"/>
      <c r="T119" s="52"/>
      <c r="U119" s="52"/>
      <c r="V119" s="52"/>
    </row>
    <row r="120" spans="1:22">
      <c r="A120" s="47"/>
      <c r="B120" s="54"/>
      <c r="C120" s="54"/>
      <c r="D120" s="54"/>
      <c r="E120" s="54"/>
      <c r="F120" s="54"/>
      <c r="G120" s="54"/>
      <c r="H120" s="54"/>
      <c r="I120" s="54"/>
      <c r="J120" s="54"/>
      <c r="K120" s="54"/>
      <c r="L120" s="54"/>
      <c r="M120" s="54"/>
      <c r="N120" s="52"/>
      <c r="O120" s="52"/>
      <c r="P120" s="52"/>
      <c r="Q120" s="52"/>
      <c r="R120" s="52"/>
      <c r="S120" s="52"/>
      <c r="T120" s="52"/>
      <c r="U120" s="52"/>
      <c r="V120" s="52"/>
    </row>
    <row r="121" spans="1:22">
      <c r="A121" s="47"/>
      <c r="B121" s="54"/>
      <c r="C121" s="54"/>
      <c r="D121" s="54"/>
      <c r="E121" s="54"/>
      <c r="F121" s="54"/>
      <c r="G121" s="54"/>
      <c r="H121" s="54"/>
      <c r="I121" s="54"/>
      <c r="J121" s="54"/>
      <c r="K121" s="54"/>
      <c r="L121" s="54"/>
      <c r="M121" s="54"/>
      <c r="N121" s="52"/>
      <c r="O121" s="52"/>
      <c r="P121" s="52"/>
      <c r="Q121" s="52"/>
      <c r="R121" s="52"/>
      <c r="S121" s="52"/>
      <c r="T121" s="52"/>
      <c r="U121" s="52"/>
      <c r="V121" s="52"/>
    </row>
    <row r="122" spans="1:22">
      <c r="A122" s="47"/>
      <c r="B122" s="54"/>
      <c r="C122" s="54"/>
      <c r="D122" s="54"/>
      <c r="E122" s="54"/>
      <c r="F122" s="54"/>
      <c r="G122" s="54"/>
      <c r="H122" s="54"/>
      <c r="I122" s="54"/>
      <c r="J122" s="54"/>
      <c r="K122" s="54"/>
      <c r="L122" s="54"/>
      <c r="M122" s="54"/>
      <c r="N122" s="52"/>
      <c r="O122" s="52"/>
      <c r="P122" s="52"/>
      <c r="Q122" s="52"/>
      <c r="R122" s="52"/>
      <c r="S122" s="52"/>
      <c r="T122" s="52"/>
      <c r="U122" s="52"/>
      <c r="V122" s="52"/>
    </row>
    <row r="123" spans="1:22">
      <c r="A123" s="47"/>
      <c r="B123" s="54"/>
      <c r="C123" s="54"/>
      <c r="D123" s="54"/>
      <c r="E123" s="54"/>
      <c r="F123" s="54"/>
      <c r="G123" s="54"/>
      <c r="H123" s="54"/>
      <c r="I123" s="54"/>
      <c r="J123" s="54"/>
      <c r="K123" s="54"/>
      <c r="L123" s="54"/>
      <c r="M123" s="54"/>
      <c r="N123" s="52"/>
      <c r="O123" s="52"/>
      <c r="P123" s="52"/>
      <c r="Q123" s="52"/>
      <c r="R123" s="52"/>
      <c r="S123" s="52"/>
      <c r="T123" s="52"/>
      <c r="U123" s="52"/>
      <c r="V123" s="52"/>
    </row>
    <row r="124" spans="1:22">
      <c r="A124" s="47"/>
      <c r="B124" s="54"/>
      <c r="C124" s="54"/>
      <c r="D124" s="54"/>
      <c r="E124" s="54"/>
      <c r="F124" s="54"/>
      <c r="G124" s="54"/>
      <c r="H124" s="54"/>
      <c r="I124" s="54"/>
      <c r="J124" s="54"/>
      <c r="K124" s="54"/>
      <c r="L124" s="54"/>
      <c r="M124" s="54"/>
      <c r="N124" s="52"/>
      <c r="O124" s="52"/>
      <c r="P124" s="52"/>
      <c r="Q124" s="52"/>
      <c r="R124" s="52"/>
      <c r="S124" s="52"/>
      <c r="T124" s="52"/>
      <c r="U124" s="52"/>
      <c r="V124" s="52"/>
    </row>
    <row r="125" spans="1:22">
      <c r="A125" s="47"/>
      <c r="B125" s="54"/>
      <c r="C125" s="54"/>
      <c r="D125" s="54"/>
      <c r="E125" s="54"/>
      <c r="F125" s="54"/>
      <c r="G125" s="54"/>
      <c r="H125" s="54"/>
      <c r="I125" s="54"/>
      <c r="J125" s="54"/>
      <c r="K125" s="54"/>
      <c r="L125" s="54"/>
      <c r="M125" s="54"/>
      <c r="N125" s="52"/>
      <c r="O125" s="52"/>
      <c r="P125" s="52"/>
      <c r="Q125" s="52"/>
      <c r="R125" s="52"/>
      <c r="S125" s="52"/>
      <c r="T125" s="52"/>
      <c r="U125" s="52"/>
      <c r="V125" s="52"/>
    </row>
    <row r="126" spans="1:22">
      <c r="A126" s="47"/>
      <c r="B126" s="54"/>
      <c r="C126" s="54"/>
      <c r="D126" s="54"/>
      <c r="E126" s="54"/>
      <c r="F126" s="54"/>
      <c r="G126" s="54"/>
      <c r="H126" s="54"/>
      <c r="I126" s="54"/>
      <c r="J126" s="54"/>
      <c r="K126" s="54"/>
      <c r="L126" s="54"/>
      <c r="M126" s="54"/>
      <c r="N126" s="52"/>
      <c r="O126" s="52"/>
      <c r="P126" s="52"/>
      <c r="Q126" s="52"/>
      <c r="R126" s="52"/>
      <c r="S126" s="52"/>
      <c r="T126" s="52"/>
      <c r="U126" s="52"/>
      <c r="V126" s="52"/>
    </row>
    <row r="127" spans="1:22">
      <c r="A127" s="47"/>
      <c r="B127" s="54"/>
      <c r="C127" s="54"/>
      <c r="D127" s="54"/>
      <c r="E127" s="54"/>
      <c r="F127" s="54"/>
      <c r="G127" s="54"/>
      <c r="H127" s="54"/>
      <c r="I127" s="54"/>
      <c r="J127" s="54"/>
      <c r="K127" s="54"/>
      <c r="L127" s="54"/>
      <c r="M127" s="54"/>
      <c r="N127" s="52"/>
      <c r="O127" s="52"/>
      <c r="P127" s="52"/>
      <c r="Q127" s="52"/>
      <c r="R127" s="52"/>
      <c r="S127" s="52"/>
      <c r="T127" s="52"/>
      <c r="U127" s="52"/>
      <c r="V127" s="52"/>
    </row>
    <row r="128" spans="1:22">
      <c r="A128" s="47"/>
      <c r="B128" s="54"/>
      <c r="C128" s="54"/>
      <c r="D128" s="54"/>
      <c r="E128" s="54"/>
      <c r="F128" s="54"/>
      <c r="G128" s="54"/>
      <c r="H128" s="54"/>
      <c r="I128" s="54"/>
      <c r="J128" s="54"/>
      <c r="K128" s="54"/>
      <c r="L128" s="54"/>
      <c r="M128" s="54"/>
      <c r="N128" s="52"/>
      <c r="O128" s="52"/>
      <c r="P128" s="52"/>
      <c r="Q128" s="52"/>
      <c r="R128" s="52"/>
      <c r="S128" s="52"/>
      <c r="T128" s="52"/>
      <c r="U128" s="52"/>
      <c r="V128" s="52"/>
    </row>
    <row r="129" spans="1:22">
      <c r="A129" s="47"/>
      <c r="B129" s="54"/>
      <c r="C129" s="54"/>
      <c r="D129" s="54"/>
      <c r="E129" s="54"/>
      <c r="F129" s="54"/>
      <c r="G129" s="54"/>
      <c r="H129" s="54"/>
      <c r="I129" s="54"/>
      <c r="J129" s="54"/>
      <c r="K129" s="54"/>
      <c r="L129" s="54"/>
      <c r="M129" s="54"/>
      <c r="N129" s="52"/>
      <c r="O129" s="52"/>
      <c r="P129" s="52"/>
      <c r="Q129" s="52"/>
      <c r="R129" s="52"/>
      <c r="S129" s="52"/>
      <c r="T129" s="52"/>
      <c r="U129" s="52"/>
      <c r="V129" s="52"/>
    </row>
    <row r="130" spans="1:22">
      <c r="A130" s="47"/>
      <c r="B130" s="54"/>
      <c r="C130" s="54"/>
      <c r="D130" s="54"/>
      <c r="E130" s="54"/>
      <c r="F130" s="54"/>
      <c r="G130" s="54"/>
      <c r="H130" s="54"/>
      <c r="I130" s="54"/>
      <c r="J130" s="54"/>
      <c r="K130" s="54"/>
      <c r="L130" s="54"/>
      <c r="M130" s="54"/>
      <c r="N130" s="52"/>
      <c r="O130" s="52"/>
      <c r="P130" s="52"/>
      <c r="Q130" s="52"/>
      <c r="R130" s="52"/>
      <c r="S130" s="52"/>
      <c r="T130" s="52"/>
      <c r="U130" s="52"/>
      <c r="V130" s="52"/>
    </row>
    <row r="131" spans="1:22">
      <c r="A131" s="47"/>
      <c r="B131" s="54"/>
      <c r="C131" s="54"/>
      <c r="D131" s="54"/>
      <c r="E131" s="54"/>
      <c r="F131" s="54"/>
      <c r="G131" s="54"/>
      <c r="H131" s="54"/>
      <c r="I131" s="54"/>
      <c r="J131" s="54"/>
      <c r="K131" s="54"/>
      <c r="L131" s="54"/>
      <c r="M131" s="54"/>
      <c r="N131" s="52"/>
      <c r="O131" s="52"/>
      <c r="P131" s="52"/>
      <c r="Q131" s="52"/>
      <c r="R131" s="52"/>
      <c r="S131" s="52"/>
      <c r="T131" s="52"/>
      <c r="U131" s="52"/>
      <c r="V131" s="52"/>
    </row>
    <row r="132" spans="1:22">
      <c r="A132" s="47"/>
      <c r="B132" s="54"/>
      <c r="C132" s="54"/>
      <c r="D132" s="54"/>
      <c r="E132" s="54"/>
      <c r="F132" s="54"/>
      <c r="G132" s="54"/>
      <c r="H132" s="54"/>
      <c r="I132" s="54"/>
      <c r="J132" s="54"/>
      <c r="K132" s="54"/>
      <c r="L132" s="54"/>
      <c r="M132" s="54"/>
      <c r="N132" s="52"/>
      <c r="O132" s="52"/>
      <c r="P132" s="52"/>
      <c r="Q132" s="52"/>
      <c r="R132" s="52"/>
      <c r="S132" s="52"/>
      <c r="T132" s="52"/>
      <c r="U132" s="52"/>
      <c r="V132" s="52"/>
    </row>
    <row r="133" spans="1:22">
      <c r="A133" s="47"/>
      <c r="B133" s="54"/>
      <c r="C133" s="54"/>
      <c r="D133" s="54"/>
      <c r="E133" s="54"/>
      <c r="F133" s="54"/>
      <c r="G133" s="54"/>
      <c r="H133" s="54"/>
      <c r="I133" s="54"/>
      <c r="J133" s="54"/>
      <c r="K133" s="54"/>
      <c r="L133" s="54"/>
      <c r="M133" s="54"/>
      <c r="N133" s="52"/>
      <c r="O133" s="52"/>
      <c r="P133" s="52"/>
      <c r="Q133" s="52"/>
      <c r="R133" s="52"/>
      <c r="S133" s="52"/>
      <c r="T133" s="52"/>
      <c r="U133" s="52"/>
      <c r="V133" s="52"/>
    </row>
    <row r="134" spans="1:22">
      <c r="A134" s="47"/>
      <c r="B134" s="54"/>
      <c r="C134" s="54"/>
      <c r="D134" s="54"/>
      <c r="E134" s="54"/>
      <c r="F134" s="54"/>
      <c r="G134" s="54"/>
      <c r="H134" s="54"/>
      <c r="I134" s="54"/>
      <c r="J134" s="54"/>
      <c r="K134" s="54"/>
      <c r="L134" s="54"/>
      <c r="M134" s="54"/>
      <c r="N134" s="52"/>
      <c r="O134" s="52"/>
      <c r="P134" s="52"/>
      <c r="Q134" s="52"/>
      <c r="R134" s="52"/>
      <c r="S134" s="52"/>
      <c r="T134" s="52"/>
      <c r="U134" s="52"/>
      <c r="V134" s="52"/>
    </row>
    <row r="135" spans="1:22">
      <c r="A135" s="47"/>
      <c r="B135" s="54"/>
      <c r="C135" s="54"/>
      <c r="D135" s="54"/>
      <c r="E135" s="54"/>
      <c r="F135" s="54"/>
      <c r="G135" s="54"/>
      <c r="H135" s="54"/>
      <c r="I135" s="54"/>
      <c r="J135" s="54"/>
      <c r="K135" s="54"/>
      <c r="L135" s="54"/>
      <c r="M135" s="54"/>
      <c r="N135" s="52"/>
      <c r="O135" s="52"/>
      <c r="P135" s="52"/>
      <c r="Q135" s="52"/>
      <c r="R135" s="52"/>
      <c r="S135" s="52"/>
      <c r="T135" s="52"/>
      <c r="U135" s="52"/>
      <c r="V135" s="52"/>
    </row>
    <row r="136" spans="1:22">
      <c r="A136" s="47"/>
      <c r="B136" s="54"/>
      <c r="C136" s="54"/>
      <c r="D136" s="54"/>
      <c r="E136" s="54"/>
      <c r="F136" s="54"/>
      <c r="G136" s="54"/>
      <c r="H136" s="54"/>
      <c r="I136" s="54"/>
      <c r="J136" s="54"/>
      <c r="K136" s="54"/>
      <c r="L136" s="54"/>
      <c r="M136" s="54"/>
      <c r="N136" s="52"/>
      <c r="O136" s="52"/>
      <c r="P136" s="52"/>
      <c r="Q136" s="52"/>
      <c r="R136" s="52"/>
      <c r="S136" s="52"/>
      <c r="T136" s="52"/>
      <c r="U136" s="52"/>
      <c r="V136" s="52"/>
    </row>
    <row r="137" spans="1:22">
      <c r="A137" s="47"/>
      <c r="B137" s="54"/>
      <c r="C137" s="54"/>
      <c r="D137" s="54"/>
      <c r="E137" s="54"/>
      <c r="F137" s="54"/>
      <c r="G137" s="54"/>
      <c r="H137" s="54"/>
      <c r="I137" s="54"/>
      <c r="J137" s="54"/>
      <c r="K137" s="54"/>
      <c r="L137" s="54"/>
      <c r="M137" s="54"/>
      <c r="N137" s="52"/>
      <c r="O137" s="52"/>
      <c r="P137" s="52"/>
      <c r="Q137" s="52"/>
      <c r="R137" s="52"/>
      <c r="S137" s="52"/>
      <c r="T137" s="52"/>
      <c r="U137" s="52"/>
      <c r="V137" s="52"/>
    </row>
    <row r="138" spans="1:22">
      <c r="A138" s="47"/>
      <c r="B138" s="54"/>
      <c r="C138" s="54"/>
      <c r="D138" s="54"/>
      <c r="E138" s="54"/>
      <c r="F138" s="54"/>
      <c r="G138" s="54"/>
      <c r="H138" s="54"/>
      <c r="I138" s="54"/>
      <c r="J138" s="54"/>
      <c r="K138" s="54"/>
      <c r="L138" s="54"/>
      <c r="M138" s="54"/>
      <c r="N138" s="52"/>
      <c r="O138" s="52"/>
      <c r="P138" s="52"/>
      <c r="Q138" s="52"/>
      <c r="R138" s="52"/>
      <c r="S138" s="52"/>
      <c r="T138" s="52"/>
      <c r="U138" s="52"/>
      <c r="V138" s="52"/>
    </row>
    <row r="139" spans="1:22">
      <c r="A139" s="47"/>
      <c r="B139" s="54"/>
      <c r="C139" s="54"/>
      <c r="D139" s="54"/>
      <c r="E139" s="54"/>
      <c r="F139" s="54"/>
      <c r="G139" s="54"/>
      <c r="H139" s="54"/>
      <c r="I139" s="54"/>
      <c r="J139" s="54"/>
      <c r="K139" s="54"/>
      <c r="L139" s="54"/>
      <c r="M139" s="54"/>
      <c r="N139" s="52"/>
      <c r="O139" s="52"/>
      <c r="P139" s="52"/>
      <c r="Q139" s="52"/>
      <c r="R139" s="52"/>
      <c r="S139" s="52"/>
      <c r="T139" s="52"/>
      <c r="U139" s="52"/>
      <c r="V139" s="52"/>
    </row>
    <row r="140" spans="1:22">
      <c r="A140" s="47"/>
      <c r="B140" s="54"/>
      <c r="C140" s="54"/>
      <c r="D140" s="54"/>
      <c r="E140" s="54"/>
      <c r="F140" s="54"/>
      <c r="G140" s="54"/>
      <c r="H140" s="54"/>
      <c r="I140" s="54"/>
      <c r="J140" s="54"/>
      <c r="K140" s="54"/>
      <c r="L140" s="54"/>
      <c r="M140" s="54"/>
      <c r="N140" s="52"/>
      <c r="O140" s="52"/>
      <c r="P140" s="52"/>
      <c r="Q140" s="52"/>
      <c r="R140" s="52"/>
      <c r="S140" s="52"/>
      <c r="T140" s="52"/>
      <c r="U140" s="52"/>
      <c r="V140" s="52"/>
    </row>
    <row r="141" spans="1:22">
      <c r="A141" s="47"/>
      <c r="B141" s="54"/>
      <c r="C141" s="54"/>
      <c r="D141" s="54"/>
      <c r="E141" s="54"/>
      <c r="F141" s="54"/>
      <c r="G141" s="54"/>
      <c r="H141" s="54"/>
      <c r="I141" s="54"/>
      <c r="J141" s="54"/>
      <c r="K141" s="54"/>
      <c r="L141" s="54"/>
      <c r="M141" s="54"/>
      <c r="N141" s="52"/>
      <c r="O141" s="52"/>
      <c r="P141" s="52"/>
      <c r="Q141" s="52"/>
      <c r="R141" s="52"/>
      <c r="S141" s="52"/>
      <c r="T141" s="52"/>
      <c r="U141" s="52"/>
      <c r="V141" s="52"/>
    </row>
    <row r="142" spans="1:22">
      <c r="A142" s="47"/>
      <c r="B142" s="54"/>
      <c r="C142" s="54"/>
      <c r="D142" s="54"/>
      <c r="E142" s="54"/>
      <c r="F142" s="54"/>
      <c r="G142" s="54"/>
      <c r="H142" s="54"/>
      <c r="I142" s="54"/>
      <c r="J142" s="54"/>
      <c r="K142" s="54"/>
      <c r="L142" s="54"/>
      <c r="M142" s="54"/>
      <c r="N142" s="52"/>
      <c r="O142" s="52"/>
      <c r="P142" s="52"/>
      <c r="Q142" s="52"/>
      <c r="R142" s="52"/>
      <c r="S142" s="52"/>
      <c r="T142" s="52"/>
      <c r="U142" s="52"/>
      <c r="V142" s="52"/>
    </row>
    <row r="143" spans="1:22">
      <c r="A143" s="47"/>
      <c r="B143" s="54"/>
      <c r="C143" s="54"/>
      <c r="D143" s="54"/>
      <c r="E143" s="54"/>
      <c r="F143" s="54"/>
      <c r="G143" s="54"/>
      <c r="H143" s="54"/>
      <c r="I143" s="54"/>
      <c r="J143" s="54"/>
      <c r="K143" s="54"/>
      <c r="L143" s="54"/>
      <c r="M143" s="54"/>
      <c r="N143" s="52"/>
      <c r="O143" s="52"/>
      <c r="P143" s="52"/>
      <c r="Q143" s="52"/>
      <c r="R143" s="52"/>
      <c r="S143" s="52"/>
      <c r="T143" s="52"/>
      <c r="U143" s="52"/>
      <c r="V143" s="52"/>
    </row>
    <row r="144" spans="1:22">
      <c r="A144" s="47"/>
      <c r="B144" s="54"/>
      <c r="C144" s="54"/>
      <c r="D144" s="54"/>
      <c r="E144" s="54"/>
      <c r="F144" s="54"/>
      <c r="G144" s="54"/>
      <c r="H144" s="54"/>
      <c r="I144" s="54"/>
      <c r="J144" s="54"/>
      <c r="K144" s="54"/>
      <c r="L144" s="54"/>
      <c r="M144" s="54"/>
      <c r="N144" s="52"/>
      <c r="O144" s="52"/>
      <c r="P144" s="52"/>
      <c r="Q144" s="52"/>
      <c r="R144" s="52"/>
      <c r="S144" s="52"/>
      <c r="T144" s="52"/>
      <c r="U144" s="52"/>
      <c r="V144" s="52"/>
    </row>
    <row r="145" spans="1:22">
      <c r="A145" s="47"/>
      <c r="B145" s="54"/>
      <c r="C145" s="54"/>
      <c r="D145" s="54"/>
      <c r="E145" s="54"/>
      <c r="F145" s="54"/>
      <c r="G145" s="54"/>
      <c r="H145" s="54"/>
      <c r="I145" s="54"/>
      <c r="J145" s="54"/>
      <c r="K145" s="54"/>
      <c r="L145" s="54"/>
      <c r="M145" s="54"/>
      <c r="N145" s="52"/>
      <c r="O145" s="52"/>
      <c r="P145" s="52"/>
      <c r="Q145" s="52"/>
      <c r="R145" s="52"/>
      <c r="S145" s="52"/>
      <c r="T145" s="52"/>
      <c r="U145" s="52"/>
      <c r="V145" s="52"/>
    </row>
    <row r="146" spans="1:22">
      <c r="A146" s="47"/>
      <c r="B146" s="54"/>
      <c r="C146" s="54"/>
      <c r="D146" s="54"/>
      <c r="E146" s="54"/>
      <c r="F146" s="54"/>
      <c r="G146" s="54"/>
      <c r="H146" s="54"/>
      <c r="I146" s="54"/>
      <c r="J146" s="54"/>
      <c r="K146" s="54"/>
      <c r="L146" s="54"/>
      <c r="M146" s="54"/>
      <c r="N146" s="52"/>
      <c r="O146" s="52"/>
      <c r="P146" s="52"/>
      <c r="Q146" s="52"/>
      <c r="R146" s="52"/>
      <c r="S146" s="52"/>
      <c r="T146" s="52"/>
      <c r="U146" s="52"/>
      <c r="V146" s="52"/>
    </row>
    <row r="147" spans="1:22">
      <c r="A147" s="47"/>
      <c r="B147" s="54"/>
      <c r="C147" s="54"/>
      <c r="D147" s="54"/>
      <c r="E147" s="54"/>
      <c r="F147" s="54"/>
      <c r="G147" s="54"/>
      <c r="H147" s="54"/>
      <c r="I147" s="54"/>
      <c r="J147" s="54"/>
      <c r="K147" s="54"/>
      <c r="L147" s="54"/>
      <c r="M147" s="54"/>
      <c r="N147" s="52"/>
      <c r="O147" s="52"/>
      <c r="P147" s="52"/>
      <c r="Q147" s="52"/>
      <c r="R147" s="52"/>
      <c r="S147" s="52"/>
      <c r="T147" s="52"/>
      <c r="U147" s="52"/>
      <c r="V147" s="52"/>
    </row>
    <row r="148" spans="1:22">
      <c r="A148" s="47"/>
      <c r="B148" s="54"/>
      <c r="C148" s="54"/>
      <c r="D148" s="54"/>
      <c r="E148" s="54"/>
      <c r="F148" s="54"/>
      <c r="G148" s="54"/>
      <c r="H148" s="54"/>
      <c r="I148" s="54"/>
      <c r="J148" s="54"/>
      <c r="K148" s="54"/>
      <c r="L148" s="54"/>
      <c r="M148" s="54"/>
      <c r="N148" s="52"/>
      <c r="O148" s="52"/>
      <c r="P148" s="52"/>
      <c r="Q148" s="52"/>
      <c r="R148" s="52"/>
      <c r="S148" s="52"/>
      <c r="T148" s="52"/>
      <c r="U148" s="52"/>
      <c r="V148" s="52"/>
    </row>
    <row r="149" spans="1:22">
      <c r="A149" s="47"/>
      <c r="B149" s="54"/>
      <c r="C149" s="54"/>
      <c r="D149" s="54"/>
      <c r="E149" s="54"/>
      <c r="F149" s="54"/>
      <c r="G149" s="54"/>
      <c r="H149" s="54"/>
      <c r="I149" s="54"/>
      <c r="J149" s="54"/>
      <c r="K149" s="54"/>
      <c r="L149" s="54"/>
      <c r="M149" s="54"/>
      <c r="N149" s="52"/>
      <c r="O149" s="52"/>
      <c r="P149" s="52"/>
      <c r="Q149" s="52"/>
      <c r="R149" s="52"/>
      <c r="S149" s="52"/>
      <c r="T149" s="52"/>
      <c r="U149" s="52"/>
      <c r="V149" s="52"/>
    </row>
    <row r="150" spans="1:22">
      <c r="A150" s="47"/>
      <c r="B150" s="54"/>
      <c r="C150" s="54"/>
      <c r="D150" s="54"/>
      <c r="E150" s="54"/>
      <c r="F150" s="54"/>
      <c r="G150" s="54"/>
      <c r="H150" s="54"/>
      <c r="I150" s="54"/>
      <c r="J150" s="54"/>
      <c r="K150" s="54"/>
      <c r="L150" s="54"/>
      <c r="M150" s="54"/>
      <c r="N150" s="52"/>
      <c r="O150" s="52"/>
      <c r="P150" s="52"/>
      <c r="Q150" s="52"/>
      <c r="R150" s="52"/>
      <c r="S150" s="52"/>
      <c r="T150" s="52"/>
      <c r="U150" s="52"/>
      <c r="V150" s="52"/>
    </row>
    <row r="151" spans="1:22">
      <c r="A151" s="47"/>
      <c r="B151" s="54"/>
      <c r="C151" s="54"/>
      <c r="D151" s="54"/>
      <c r="E151" s="54"/>
      <c r="F151" s="54"/>
      <c r="G151" s="54"/>
      <c r="H151" s="54"/>
      <c r="I151" s="54"/>
      <c r="J151" s="54"/>
      <c r="K151" s="54"/>
      <c r="L151" s="54"/>
      <c r="M151" s="54"/>
      <c r="N151" s="52"/>
      <c r="O151" s="52"/>
      <c r="P151" s="52"/>
      <c r="Q151" s="52"/>
      <c r="R151" s="52"/>
      <c r="S151" s="52"/>
      <c r="T151" s="52"/>
      <c r="U151" s="52"/>
      <c r="V151" s="52"/>
    </row>
    <row r="152" spans="1:22">
      <c r="A152" s="47"/>
      <c r="B152" s="54"/>
      <c r="C152" s="54"/>
      <c r="D152" s="54"/>
      <c r="E152" s="54"/>
      <c r="F152" s="54"/>
      <c r="G152" s="54"/>
      <c r="H152" s="54"/>
      <c r="I152" s="54"/>
      <c r="J152" s="54"/>
      <c r="K152" s="54"/>
      <c r="L152" s="54"/>
      <c r="M152" s="54"/>
      <c r="N152" s="52"/>
      <c r="O152" s="52"/>
      <c r="P152" s="52"/>
      <c r="Q152" s="52"/>
      <c r="R152" s="52"/>
      <c r="S152" s="52"/>
      <c r="T152" s="52"/>
      <c r="U152" s="52"/>
      <c r="V152" s="52"/>
    </row>
    <row r="153" spans="1:22">
      <c r="A153" s="47"/>
      <c r="B153" s="54"/>
      <c r="C153" s="54"/>
      <c r="D153" s="54"/>
      <c r="E153" s="54"/>
      <c r="F153" s="54"/>
      <c r="G153" s="54"/>
      <c r="H153" s="54"/>
      <c r="I153" s="54"/>
      <c r="J153" s="54"/>
      <c r="K153" s="54"/>
      <c r="L153" s="54"/>
      <c r="M153" s="54"/>
      <c r="N153" s="52"/>
      <c r="O153" s="52"/>
      <c r="P153" s="52"/>
      <c r="Q153" s="52"/>
      <c r="R153" s="52"/>
      <c r="S153" s="52"/>
      <c r="T153" s="52"/>
      <c r="U153" s="52"/>
      <c r="V153" s="52"/>
    </row>
    <row r="154" spans="1:22">
      <c r="A154" s="47"/>
      <c r="B154" s="54"/>
      <c r="C154" s="54"/>
      <c r="D154" s="54"/>
      <c r="E154" s="54"/>
      <c r="F154" s="54"/>
      <c r="G154" s="54"/>
      <c r="H154" s="54"/>
      <c r="I154" s="54"/>
      <c r="J154" s="54"/>
      <c r="K154" s="54"/>
      <c r="L154" s="54"/>
      <c r="M154" s="54"/>
      <c r="N154" s="52"/>
      <c r="O154" s="52"/>
      <c r="P154" s="52"/>
      <c r="Q154" s="52"/>
      <c r="R154" s="52"/>
      <c r="S154" s="52"/>
      <c r="T154" s="52"/>
      <c r="U154" s="52"/>
      <c r="V154" s="52"/>
    </row>
    <row r="155" spans="1:22">
      <c r="A155" s="47"/>
      <c r="B155" s="54"/>
      <c r="C155" s="54"/>
      <c r="D155" s="54"/>
      <c r="E155" s="54"/>
      <c r="F155" s="54"/>
      <c r="G155" s="54"/>
      <c r="H155" s="54"/>
      <c r="I155" s="54"/>
      <c r="J155" s="54"/>
      <c r="K155" s="54"/>
      <c r="L155" s="54"/>
      <c r="M155" s="54"/>
      <c r="N155" s="52"/>
      <c r="O155" s="52"/>
      <c r="P155" s="52"/>
      <c r="Q155" s="52"/>
      <c r="R155" s="52"/>
      <c r="S155" s="52"/>
      <c r="T155" s="52"/>
      <c r="U155" s="52"/>
      <c r="V155" s="52"/>
    </row>
    <row r="156" spans="1:22">
      <c r="A156" s="47"/>
      <c r="B156" s="47"/>
      <c r="C156" s="47"/>
      <c r="D156" s="47"/>
      <c r="E156" s="47"/>
      <c r="F156" s="47"/>
      <c r="G156" s="47"/>
      <c r="H156" s="47"/>
      <c r="I156" s="47"/>
      <c r="J156" s="47"/>
      <c r="K156" s="47"/>
      <c r="L156" s="47"/>
      <c r="M156" s="47"/>
    </row>
    <row r="157" spans="1:22">
      <c r="A157" s="47"/>
      <c r="B157" s="47"/>
      <c r="C157" s="47"/>
      <c r="D157" s="47"/>
      <c r="E157" s="47"/>
      <c r="F157" s="47"/>
      <c r="G157" s="47"/>
      <c r="H157" s="47"/>
      <c r="I157" s="47"/>
      <c r="J157" s="47"/>
      <c r="K157" s="47"/>
      <c r="L157" s="47"/>
      <c r="M157" s="47"/>
    </row>
    <row r="158" spans="1:22">
      <c r="A158" s="47"/>
      <c r="B158" s="47"/>
      <c r="C158" s="47"/>
      <c r="D158" s="47"/>
      <c r="E158" s="47"/>
      <c r="F158" s="47"/>
      <c r="G158" s="47"/>
      <c r="H158" s="47"/>
      <c r="I158" s="47"/>
      <c r="J158" s="47"/>
      <c r="K158" s="47"/>
      <c r="L158" s="47"/>
      <c r="M158" s="47"/>
    </row>
    <row r="159" spans="1:22">
      <c r="A159" s="47"/>
      <c r="B159" s="47"/>
      <c r="C159" s="47"/>
      <c r="D159" s="47"/>
      <c r="E159" s="47"/>
      <c r="F159" s="47"/>
      <c r="G159" s="47"/>
      <c r="H159" s="47"/>
      <c r="I159" s="47"/>
      <c r="J159" s="47"/>
      <c r="K159" s="47"/>
      <c r="L159" s="47"/>
      <c r="M159" s="47"/>
    </row>
    <row r="160" spans="1:22">
      <c r="A160" s="47"/>
      <c r="B160" s="47"/>
      <c r="C160" s="47"/>
      <c r="D160" s="47"/>
      <c r="E160" s="47"/>
      <c r="F160" s="47"/>
      <c r="G160" s="47"/>
      <c r="H160" s="47"/>
      <c r="I160" s="47"/>
      <c r="J160" s="47"/>
      <c r="K160" s="47"/>
      <c r="L160" s="47"/>
      <c r="M160" s="47"/>
    </row>
    <row r="161" spans="1:13">
      <c r="A161" s="47"/>
      <c r="B161" s="47"/>
      <c r="C161" s="47"/>
      <c r="D161" s="47"/>
      <c r="E161" s="47"/>
      <c r="F161" s="47"/>
      <c r="G161" s="47"/>
      <c r="H161" s="47"/>
      <c r="I161" s="47"/>
      <c r="J161" s="47"/>
      <c r="K161" s="47"/>
      <c r="L161" s="47"/>
      <c r="M161" s="47"/>
    </row>
    <row r="162" spans="1:13">
      <c r="A162" s="47"/>
      <c r="B162" s="47"/>
      <c r="C162" s="47"/>
      <c r="D162" s="47"/>
      <c r="E162" s="47"/>
      <c r="F162" s="47"/>
      <c r="G162" s="47"/>
      <c r="H162" s="47"/>
      <c r="I162" s="47"/>
      <c r="J162" s="47"/>
      <c r="K162" s="47"/>
      <c r="L162" s="47"/>
      <c r="M162" s="47"/>
    </row>
    <row r="163" spans="1:13">
      <c r="A163" s="47"/>
      <c r="B163" s="47"/>
      <c r="C163" s="47"/>
      <c r="D163" s="47"/>
      <c r="E163" s="47"/>
      <c r="F163" s="47"/>
      <c r="G163" s="47"/>
      <c r="H163" s="47"/>
      <c r="I163" s="47"/>
      <c r="J163" s="47"/>
      <c r="K163" s="47"/>
      <c r="L163" s="47"/>
      <c r="M163" s="47"/>
    </row>
    <row r="164" spans="1:13">
      <c r="A164" s="47"/>
      <c r="B164" s="47"/>
      <c r="C164" s="47"/>
      <c r="D164" s="47"/>
      <c r="E164" s="47"/>
      <c r="F164" s="47"/>
      <c r="G164" s="47"/>
      <c r="H164" s="47"/>
      <c r="I164" s="47"/>
      <c r="J164" s="47"/>
      <c r="K164" s="47"/>
      <c r="L164" s="47"/>
      <c r="M164" s="47"/>
    </row>
    <row r="165" spans="1:13">
      <c r="A165" s="47"/>
      <c r="B165" s="47"/>
      <c r="C165" s="47"/>
      <c r="D165" s="47"/>
      <c r="E165" s="47"/>
      <c r="F165" s="47"/>
      <c r="G165" s="47"/>
      <c r="H165" s="47"/>
      <c r="I165" s="47"/>
      <c r="J165" s="47"/>
      <c r="K165" s="47"/>
      <c r="L165" s="47"/>
      <c r="M165" s="47"/>
    </row>
    <row r="166" spans="1:13">
      <c r="A166" s="47"/>
      <c r="B166" s="47"/>
      <c r="C166" s="47"/>
      <c r="D166" s="47"/>
      <c r="E166" s="47"/>
      <c r="F166" s="47"/>
      <c r="G166" s="47"/>
      <c r="H166" s="47"/>
      <c r="I166" s="47"/>
      <c r="J166" s="47"/>
      <c r="K166" s="47"/>
      <c r="L166" s="47"/>
      <c r="M166" s="47"/>
    </row>
    <row r="167" spans="1:13">
      <c r="A167" s="47"/>
      <c r="B167" s="47"/>
      <c r="C167" s="47"/>
      <c r="D167" s="47"/>
      <c r="E167" s="47"/>
      <c r="F167" s="47"/>
      <c r="G167" s="47"/>
      <c r="H167" s="47"/>
      <c r="I167" s="47"/>
      <c r="J167" s="47"/>
      <c r="K167" s="47"/>
      <c r="L167" s="47"/>
      <c r="M167" s="47"/>
    </row>
    <row r="168" spans="1:13">
      <c r="A168" s="47"/>
      <c r="B168" s="47"/>
      <c r="C168" s="47"/>
      <c r="D168" s="47"/>
      <c r="E168" s="47"/>
      <c r="F168" s="47"/>
      <c r="G168" s="47"/>
      <c r="H168" s="47"/>
      <c r="I168" s="47"/>
      <c r="J168" s="47"/>
      <c r="K168" s="47"/>
      <c r="L168" s="47"/>
      <c r="M168" s="47"/>
    </row>
    <row r="169" spans="1:13">
      <c r="A169" s="47"/>
      <c r="B169" s="47"/>
      <c r="C169" s="47"/>
      <c r="D169" s="47"/>
      <c r="E169" s="47"/>
      <c r="F169" s="47"/>
      <c r="G169" s="47"/>
      <c r="H169" s="47"/>
      <c r="I169" s="47"/>
      <c r="J169" s="47"/>
      <c r="K169" s="47"/>
      <c r="L169" s="47"/>
      <c r="M169" s="47"/>
    </row>
    <row r="170" spans="1:13">
      <c r="A170" s="47"/>
      <c r="B170" s="47"/>
      <c r="C170" s="47"/>
      <c r="D170" s="47"/>
      <c r="E170" s="47"/>
      <c r="F170" s="47"/>
      <c r="G170" s="47"/>
      <c r="H170" s="47"/>
      <c r="I170" s="47"/>
      <c r="J170" s="47"/>
      <c r="K170" s="47"/>
      <c r="L170" s="47"/>
      <c r="M170" s="47"/>
    </row>
    <row r="171" spans="1:13">
      <c r="A171" s="47"/>
      <c r="B171" s="47"/>
      <c r="C171" s="47"/>
      <c r="D171" s="47"/>
      <c r="E171" s="47"/>
      <c r="F171" s="47"/>
      <c r="G171" s="47"/>
      <c r="H171" s="47"/>
      <c r="I171" s="47"/>
      <c r="J171" s="47"/>
      <c r="K171" s="47"/>
      <c r="L171" s="47"/>
      <c r="M171" s="47"/>
    </row>
    <row r="172" spans="1:13">
      <c r="A172" s="47"/>
      <c r="B172" s="47"/>
      <c r="C172" s="47"/>
      <c r="D172" s="47"/>
      <c r="E172" s="47"/>
      <c r="F172" s="47"/>
      <c r="G172" s="47"/>
      <c r="H172" s="47"/>
      <c r="I172" s="47"/>
      <c r="J172" s="47"/>
      <c r="K172" s="47"/>
      <c r="L172" s="47"/>
      <c r="M172" s="47"/>
    </row>
    <row r="173" spans="1:13">
      <c r="A173" s="47"/>
      <c r="B173" s="47"/>
      <c r="C173" s="47"/>
      <c r="D173" s="47"/>
      <c r="E173" s="47"/>
      <c r="F173" s="47"/>
      <c r="G173" s="47"/>
      <c r="H173" s="47"/>
      <c r="I173" s="47"/>
      <c r="J173" s="47"/>
      <c r="K173" s="47"/>
      <c r="L173" s="47"/>
      <c r="M173" s="47"/>
    </row>
    <row r="174" spans="1:13">
      <c r="A174" s="47"/>
      <c r="B174" s="47"/>
      <c r="C174" s="47"/>
      <c r="D174" s="47"/>
      <c r="E174" s="47"/>
      <c r="F174" s="47"/>
      <c r="G174" s="47"/>
      <c r="H174" s="47"/>
      <c r="I174" s="47"/>
      <c r="J174" s="47"/>
      <c r="K174" s="47"/>
      <c r="L174" s="47"/>
      <c r="M174" s="47"/>
    </row>
    <row r="175" spans="1:13">
      <c r="A175" s="47"/>
      <c r="B175" s="47"/>
      <c r="C175" s="47"/>
      <c r="D175" s="47"/>
      <c r="E175" s="47"/>
      <c r="F175" s="47"/>
      <c r="G175" s="47"/>
      <c r="H175" s="47"/>
      <c r="I175" s="47"/>
      <c r="J175" s="47"/>
      <c r="K175" s="47"/>
      <c r="L175" s="47"/>
      <c r="M175" s="47"/>
    </row>
    <row r="176" spans="1:13">
      <c r="A176" s="47"/>
      <c r="B176" s="47"/>
      <c r="C176" s="47"/>
      <c r="D176" s="47"/>
      <c r="E176" s="47"/>
      <c r="F176" s="47"/>
      <c r="G176" s="47"/>
      <c r="H176" s="47"/>
      <c r="I176" s="47"/>
      <c r="J176" s="47"/>
      <c r="K176" s="47"/>
      <c r="L176" s="47"/>
      <c r="M176" s="47"/>
    </row>
    <row r="177" spans="1:13">
      <c r="A177" s="47"/>
      <c r="B177" s="47"/>
      <c r="C177" s="47"/>
      <c r="D177" s="47"/>
      <c r="E177" s="47"/>
      <c r="F177" s="47"/>
      <c r="G177" s="47"/>
      <c r="H177" s="47"/>
      <c r="I177" s="47"/>
      <c r="J177" s="47"/>
      <c r="K177" s="47"/>
      <c r="L177" s="47"/>
      <c r="M177" s="47"/>
    </row>
    <row r="178" spans="1:13">
      <c r="A178" s="47"/>
      <c r="B178" s="47"/>
      <c r="C178" s="47"/>
      <c r="D178" s="47"/>
      <c r="E178" s="47"/>
      <c r="F178" s="47"/>
      <c r="G178" s="47"/>
      <c r="H178" s="47"/>
      <c r="I178" s="47"/>
      <c r="J178" s="47"/>
      <c r="K178" s="47"/>
      <c r="L178" s="47"/>
      <c r="M178" s="47"/>
    </row>
    <row r="179" spans="1:13">
      <c r="A179" s="47"/>
      <c r="B179" s="47"/>
      <c r="C179" s="47"/>
      <c r="D179" s="47"/>
      <c r="E179" s="47"/>
      <c r="F179" s="47"/>
      <c r="G179" s="47"/>
      <c r="H179" s="47"/>
      <c r="I179" s="47"/>
      <c r="J179" s="47"/>
      <c r="K179" s="47"/>
      <c r="L179" s="47"/>
      <c r="M179" s="47"/>
    </row>
    <row r="180" spans="1:13">
      <c r="A180" s="47"/>
      <c r="B180" s="47"/>
      <c r="C180" s="47"/>
      <c r="D180" s="47"/>
      <c r="E180" s="47"/>
      <c r="F180" s="47"/>
      <c r="G180" s="47"/>
      <c r="H180" s="47"/>
      <c r="I180" s="47"/>
      <c r="J180" s="47"/>
      <c r="K180" s="47"/>
      <c r="L180" s="47"/>
      <c r="M180" s="47"/>
    </row>
    <row r="181" spans="1:13">
      <c r="A181" s="47"/>
      <c r="B181" s="47"/>
      <c r="C181" s="47"/>
      <c r="D181" s="47"/>
      <c r="E181" s="47"/>
      <c r="F181" s="47"/>
      <c r="G181" s="47"/>
      <c r="H181" s="47"/>
      <c r="I181" s="47"/>
      <c r="J181" s="47"/>
      <c r="K181" s="47"/>
      <c r="L181" s="47"/>
      <c r="M181" s="47"/>
    </row>
    <row r="182" spans="1:13">
      <c r="A182" s="47"/>
      <c r="B182" s="47"/>
      <c r="C182" s="47"/>
      <c r="D182" s="47"/>
      <c r="E182" s="47"/>
      <c r="F182" s="47"/>
      <c r="G182" s="47"/>
      <c r="H182" s="47"/>
      <c r="I182" s="47"/>
      <c r="J182" s="47"/>
      <c r="K182" s="47"/>
      <c r="L182" s="47"/>
      <c r="M182" s="47"/>
    </row>
    <row r="183" spans="1:13">
      <c r="A183" s="47"/>
      <c r="B183" s="47"/>
      <c r="C183" s="47"/>
      <c r="D183" s="47"/>
      <c r="E183" s="47"/>
      <c r="F183" s="47"/>
      <c r="G183" s="47"/>
      <c r="H183" s="47"/>
      <c r="I183" s="47"/>
      <c r="J183" s="47"/>
      <c r="K183" s="47"/>
      <c r="L183" s="47"/>
      <c r="M183" s="47"/>
    </row>
    <row r="184" spans="1:13">
      <c r="A184" s="47"/>
      <c r="B184" s="47"/>
      <c r="C184" s="47"/>
      <c r="D184" s="47"/>
      <c r="E184" s="47"/>
      <c r="F184" s="47"/>
      <c r="G184" s="47"/>
      <c r="H184" s="47"/>
      <c r="I184" s="47"/>
      <c r="J184" s="47"/>
      <c r="K184" s="47"/>
      <c r="L184" s="47"/>
      <c r="M184" s="47"/>
    </row>
    <row r="185" spans="1:13">
      <c r="A185" s="47"/>
      <c r="B185" s="47"/>
      <c r="C185" s="47"/>
      <c r="D185" s="47"/>
      <c r="E185" s="47"/>
      <c r="F185" s="47"/>
      <c r="G185" s="47"/>
      <c r="H185" s="47"/>
      <c r="I185" s="47"/>
      <c r="J185" s="47"/>
      <c r="K185" s="47"/>
      <c r="L185" s="47"/>
      <c r="M185" s="47"/>
    </row>
    <row r="186" spans="1:13">
      <c r="A186" s="47"/>
      <c r="B186" s="47"/>
      <c r="C186" s="47"/>
      <c r="D186" s="47"/>
      <c r="E186" s="47"/>
      <c r="F186" s="47"/>
      <c r="G186" s="47"/>
      <c r="H186" s="47"/>
      <c r="I186" s="47"/>
      <c r="J186" s="47"/>
      <c r="K186" s="47"/>
      <c r="L186" s="47"/>
      <c r="M186" s="47"/>
    </row>
    <row r="187" spans="1:13">
      <c r="A187" s="47"/>
      <c r="B187" s="47"/>
      <c r="C187" s="47"/>
      <c r="D187" s="47"/>
      <c r="E187" s="47"/>
      <c r="F187" s="47"/>
      <c r="G187" s="47"/>
      <c r="H187" s="47"/>
      <c r="I187" s="47"/>
      <c r="J187" s="47"/>
      <c r="K187" s="47"/>
      <c r="L187" s="47"/>
      <c r="M187" s="47"/>
    </row>
    <row r="188" spans="1:13">
      <c r="A188" s="47"/>
      <c r="B188" s="47"/>
      <c r="C188" s="47"/>
      <c r="D188" s="47"/>
      <c r="E188" s="47"/>
      <c r="F188" s="47"/>
      <c r="G188" s="47"/>
      <c r="H188" s="47"/>
      <c r="I188" s="47"/>
      <c r="J188" s="47"/>
      <c r="K188" s="47"/>
      <c r="L188" s="47"/>
      <c r="M188" s="47"/>
    </row>
    <row r="189" spans="1:13">
      <c r="A189" s="47"/>
      <c r="B189" s="47"/>
      <c r="C189" s="47"/>
      <c r="D189" s="47"/>
      <c r="E189" s="47"/>
      <c r="F189" s="47"/>
      <c r="G189" s="47"/>
      <c r="H189" s="47"/>
      <c r="I189" s="47"/>
      <c r="J189" s="47"/>
      <c r="K189" s="47"/>
      <c r="L189" s="47"/>
      <c r="M189" s="47"/>
    </row>
    <row r="190" spans="1:13">
      <c r="A190" s="47"/>
      <c r="B190" s="47"/>
      <c r="C190" s="47"/>
      <c r="D190" s="47"/>
      <c r="E190" s="47"/>
      <c r="F190" s="47"/>
      <c r="G190" s="47"/>
      <c r="H190" s="47"/>
      <c r="I190" s="47"/>
      <c r="J190" s="47"/>
      <c r="K190" s="47"/>
      <c r="L190" s="47"/>
      <c r="M190" s="47"/>
    </row>
    <row r="191" spans="1:13">
      <c r="A191" s="47"/>
      <c r="B191" s="47"/>
      <c r="C191" s="47"/>
      <c r="D191" s="47"/>
      <c r="E191" s="47"/>
      <c r="F191" s="47"/>
      <c r="G191" s="47"/>
      <c r="H191" s="47"/>
      <c r="I191" s="47"/>
      <c r="J191" s="47"/>
      <c r="K191" s="47"/>
      <c r="L191" s="47"/>
      <c r="M191" s="47"/>
    </row>
    <row r="192" spans="1:13">
      <c r="A192" s="47"/>
      <c r="B192" s="47"/>
      <c r="C192" s="47"/>
      <c r="D192" s="47"/>
      <c r="E192" s="47"/>
      <c r="F192" s="47"/>
      <c r="G192" s="47"/>
      <c r="H192" s="47"/>
      <c r="I192" s="47"/>
      <c r="J192" s="47"/>
      <c r="K192" s="47"/>
      <c r="L192" s="47"/>
      <c r="M192" s="47"/>
    </row>
    <row r="193" spans="1:13">
      <c r="A193" s="47"/>
      <c r="B193" s="47"/>
      <c r="C193" s="47"/>
      <c r="D193" s="47"/>
      <c r="E193" s="47"/>
      <c r="F193" s="47"/>
      <c r="G193" s="47"/>
      <c r="H193" s="47"/>
      <c r="I193" s="47"/>
      <c r="J193" s="47"/>
      <c r="K193" s="47"/>
      <c r="L193" s="47"/>
      <c r="M193" s="47"/>
    </row>
    <row r="194" spans="1:13">
      <c r="A194" s="47"/>
      <c r="B194" s="47"/>
      <c r="C194" s="47"/>
      <c r="D194" s="47"/>
      <c r="E194" s="47"/>
      <c r="F194" s="47"/>
      <c r="G194" s="47"/>
      <c r="H194" s="47"/>
      <c r="I194" s="47"/>
      <c r="J194" s="47"/>
      <c r="K194" s="47"/>
      <c r="L194" s="47"/>
      <c r="M194" s="47"/>
    </row>
    <row r="195" spans="1:13">
      <c r="A195" s="47"/>
      <c r="B195" s="47"/>
      <c r="C195" s="47"/>
      <c r="D195" s="47"/>
      <c r="E195" s="47"/>
      <c r="F195" s="47"/>
      <c r="G195" s="47"/>
      <c r="H195" s="47"/>
      <c r="I195" s="47"/>
      <c r="J195" s="47"/>
      <c r="K195" s="47"/>
      <c r="L195" s="47"/>
      <c r="M195" s="47"/>
    </row>
    <row r="196" spans="1:13">
      <c r="A196" s="47"/>
      <c r="B196" s="47"/>
      <c r="C196" s="47"/>
      <c r="D196" s="47"/>
      <c r="E196" s="47"/>
      <c r="F196" s="47"/>
      <c r="G196" s="47"/>
      <c r="H196" s="47"/>
      <c r="I196" s="47"/>
      <c r="J196" s="47"/>
      <c r="K196" s="47"/>
      <c r="L196" s="47"/>
      <c r="M196" s="47"/>
    </row>
    <row r="197" spans="1:13">
      <c r="A197" s="47"/>
      <c r="B197" s="47"/>
      <c r="C197" s="47"/>
      <c r="D197" s="47"/>
      <c r="E197" s="47"/>
      <c r="F197" s="47"/>
      <c r="G197" s="47"/>
      <c r="H197" s="47"/>
      <c r="I197" s="47"/>
      <c r="J197" s="47"/>
      <c r="K197" s="47"/>
      <c r="L197" s="47"/>
      <c r="M197" s="47"/>
    </row>
    <row r="198" spans="1:13">
      <c r="A198" s="47"/>
      <c r="B198" s="47"/>
      <c r="C198" s="47"/>
      <c r="D198" s="47"/>
      <c r="E198" s="47"/>
      <c r="F198" s="47"/>
      <c r="G198" s="47"/>
      <c r="H198" s="47"/>
      <c r="I198" s="47"/>
      <c r="J198" s="47"/>
      <c r="K198" s="47"/>
      <c r="L198" s="47"/>
      <c r="M198" s="47"/>
    </row>
    <row r="199" spans="1:13">
      <c r="A199" s="47"/>
      <c r="B199" s="47"/>
      <c r="C199" s="47"/>
      <c r="D199" s="47"/>
      <c r="E199" s="47"/>
      <c r="F199" s="47"/>
      <c r="G199" s="47"/>
      <c r="H199" s="47"/>
      <c r="I199" s="47"/>
      <c r="J199" s="47"/>
      <c r="K199" s="47"/>
      <c r="L199" s="47"/>
      <c r="M199" s="47"/>
    </row>
    <row r="200" spans="1:13">
      <c r="A200" s="47"/>
      <c r="B200" s="47"/>
      <c r="C200" s="47"/>
      <c r="D200" s="47"/>
      <c r="E200" s="47"/>
      <c r="F200" s="47"/>
      <c r="G200" s="47"/>
      <c r="H200" s="47"/>
      <c r="I200" s="47"/>
      <c r="J200" s="47"/>
      <c r="K200" s="47"/>
      <c r="L200" s="47"/>
      <c r="M200" s="47"/>
    </row>
    <row r="201" spans="1:13">
      <c r="A201" s="47"/>
      <c r="B201" s="47"/>
      <c r="C201" s="47"/>
      <c r="D201" s="47"/>
      <c r="E201" s="47"/>
      <c r="F201" s="47"/>
      <c r="G201" s="47"/>
      <c r="H201" s="47"/>
      <c r="I201" s="47"/>
      <c r="J201" s="47"/>
      <c r="K201" s="47"/>
      <c r="L201" s="47"/>
      <c r="M201" s="47"/>
    </row>
    <row r="202" spans="1:13">
      <c r="A202" s="47"/>
      <c r="B202" s="47"/>
      <c r="C202" s="47"/>
      <c r="D202" s="47"/>
      <c r="E202" s="47"/>
      <c r="F202" s="47"/>
      <c r="G202" s="47"/>
      <c r="H202" s="47"/>
      <c r="I202" s="47"/>
      <c r="J202" s="47"/>
      <c r="K202" s="47"/>
      <c r="L202" s="47"/>
      <c r="M202" s="47"/>
    </row>
    <row r="203" spans="1:13">
      <c r="A203" s="47"/>
      <c r="B203" s="47"/>
      <c r="C203" s="47"/>
      <c r="D203" s="47"/>
      <c r="E203" s="47"/>
      <c r="F203" s="47"/>
      <c r="G203" s="47"/>
      <c r="H203" s="47"/>
      <c r="I203" s="47"/>
      <c r="J203" s="47"/>
      <c r="K203" s="47"/>
      <c r="L203" s="47"/>
      <c r="M203" s="47"/>
    </row>
    <row r="204" spans="1:13">
      <c r="A204" s="47"/>
      <c r="B204" s="47"/>
      <c r="C204" s="47"/>
      <c r="D204" s="47"/>
      <c r="E204" s="47"/>
      <c r="F204" s="47"/>
      <c r="G204" s="47"/>
      <c r="H204" s="47"/>
      <c r="I204" s="47"/>
      <c r="J204" s="47"/>
      <c r="K204" s="47"/>
      <c r="L204" s="47"/>
      <c r="M204" s="47"/>
    </row>
    <row r="205" spans="1:13">
      <c r="A205" s="47"/>
      <c r="B205" s="47"/>
      <c r="C205" s="47"/>
      <c r="D205" s="47"/>
      <c r="E205" s="47"/>
      <c r="F205" s="47"/>
      <c r="G205" s="47"/>
      <c r="H205" s="47"/>
      <c r="I205" s="47"/>
      <c r="J205" s="47"/>
      <c r="K205" s="47"/>
      <c r="L205" s="47"/>
      <c r="M205" s="47"/>
    </row>
    <row r="206" spans="1:13">
      <c r="A206" s="47"/>
      <c r="B206" s="47"/>
      <c r="C206" s="47"/>
      <c r="D206" s="47"/>
      <c r="E206" s="47"/>
      <c r="F206" s="47"/>
      <c r="G206" s="47"/>
      <c r="H206" s="47"/>
      <c r="I206" s="47"/>
      <c r="J206" s="47"/>
      <c r="K206" s="47"/>
      <c r="L206" s="47"/>
      <c r="M206" s="47"/>
    </row>
    <row r="207" spans="1:13">
      <c r="A207" s="47"/>
      <c r="B207" s="47"/>
      <c r="C207" s="47"/>
      <c r="D207" s="47"/>
      <c r="E207" s="47"/>
      <c r="F207" s="47"/>
      <c r="G207" s="47"/>
      <c r="H207" s="47"/>
      <c r="I207" s="47"/>
      <c r="J207" s="47"/>
      <c r="K207" s="47"/>
      <c r="L207" s="47"/>
      <c r="M207" s="47"/>
    </row>
    <row r="208" spans="1:13">
      <c r="A208" s="47"/>
      <c r="B208" s="47"/>
      <c r="C208" s="47"/>
      <c r="D208" s="47"/>
      <c r="E208" s="47"/>
      <c r="F208" s="47"/>
      <c r="G208" s="47"/>
      <c r="H208" s="47"/>
      <c r="I208" s="47"/>
      <c r="J208" s="47"/>
      <c r="K208" s="47"/>
      <c r="L208" s="47"/>
      <c r="M208" s="47"/>
    </row>
    <row r="209" spans="1:13">
      <c r="A209" s="47"/>
      <c r="B209" s="47"/>
      <c r="C209" s="47"/>
      <c r="D209" s="47"/>
      <c r="E209" s="47"/>
      <c r="F209" s="47"/>
      <c r="G209" s="47"/>
      <c r="H209" s="47"/>
      <c r="I209" s="47"/>
      <c r="J209" s="47"/>
      <c r="K209" s="47"/>
      <c r="L209" s="47"/>
      <c r="M209" s="47"/>
    </row>
    <row r="210" spans="1:13">
      <c r="A210" s="47"/>
      <c r="B210" s="47"/>
      <c r="C210" s="47"/>
      <c r="D210" s="47"/>
      <c r="E210" s="47"/>
      <c r="F210" s="47"/>
      <c r="G210" s="47"/>
      <c r="H210" s="47"/>
      <c r="I210" s="47"/>
      <c r="J210" s="47"/>
      <c r="K210" s="47"/>
      <c r="L210" s="47"/>
      <c r="M210" s="47"/>
    </row>
    <row r="211" spans="1:13">
      <c r="A211" s="47"/>
      <c r="B211" s="47"/>
      <c r="C211" s="47"/>
      <c r="D211" s="47"/>
      <c r="E211" s="47"/>
      <c r="F211" s="47"/>
      <c r="G211" s="47"/>
      <c r="H211" s="47"/>
      <c r="I211" s="47"/>
      <c r="J211" s="47"/>
      <c r="K211" s="47"/>
      <c r="L211" s="47"/>
      <c r="M211" s="47"/>
    </row>
    <row r="212" spans="1:13">
      <c r="A212" s="47"/>
      <c r="B212" s="47"/>
      <c r="C212" s="47"/>
      <c r="D212" s="47"/>
      <c r="E212" s="47"/>
      <c r="F212" s="47"/>
      <c r="G212" s="47"/>
      <c r="H212" s="47"/>
      <c r="I212" s="47"/>
      <c r="J212" s="47"/>
      <c r="K212" s="47"/>
      <c r="L212" s="47"/>
      <c r="M212" s="47"/>
    </row>
    <row r="213" spans="1:13">
      <c r="A213" s="47"/>
      <c r="B213" s="47"/>
      <c r="C213" s="47"/>
      <c r="D213" s="47"/>
      <c r="E213" s="47"/>
      <c r="F213" s="47"/>
      <c r="G213" s="47"/>
      <c r="H213" s="47"/>
      <c r="I213" s="47"/>
      <c r="J213" s="47"/>
      <c r="K213" s="47"/>
      <c r="L213" s="47"/>
      <c r="M213" s="47"/>
    </row>
    <row r="214" spans="1:13">
      <c r="A214" s="47"/>
      <c r="B214" s="47"/>
      <c r="C214" s="47"/>
      <c r="D214" s="47"/>
      <c r="E214" s="47"/>
      <c r="F214" s="47"/>
      <c r="G214" s="47"/>
      <c r="H214" s="47"/>
      <c r="I214" s="47"/>
      <c r="J214" s="47"/>
      <c r="K214" s="47"/>
      <c r="L214" s="47"/>
      <c r="M214" s="47"/>
    </row>
    <row r="215" spans="1:13">
      <c r="A215" s="47"/>
      <c r="B215" s="47"/>
      <c r="C215" s="47"/>
      <c r="D215" s="47"/>
      <c r="E215" s="47"/>
      <c r="F215" s="47"/>
      <c r="G215" s="47"/>
      <c r="H215" s="47"/>
      <c r="I215" s="47"/>
      <c r="J215" s="47"/>
      <c r="K215" s="47"/>
      <c r="L215" s="47"/>
      <c r="M215" s="47"/>
    </row>
    <row r="216" spans="1:13">
      <c r="A216" s="47"/>
      <c r="B216" s="47"/>
      <c r="C216" s="47"/>
      <c r="D216" s="47"/>
      <c r="E216" s="47"/>
      <c r="F216" s="47"/>
      <c r="G216" s="47"/>
      <c r="H216" s="47"/>
      <c r="I216" s="47"/>
      <c r="J216" s="47"/>
      <c r="K216" s="47"/>
      <c r="L216" s="47"/>
      <c r="M216" s="47"/>
    </row>
    <row r="217" spans="1:13">
      <c r="A217" s="47"/>
      <c r="B217" s="47"/>
      <c r="C217" s="47"/>
      <c r="D217" s="47"/>
      <c r="E217" s="47"/>
      <c r="F217" s="47"/>
      <c r="G217" s="47"/>
      <c r="H217" s="47"/>
      <c r="I217" s="47"/>
      <c r="J217" s="47"/>
      <c r="K217" s="47"/>
      <c r="L217" s="47"/>
      <c r="M217" s="47"/>
    </row>
    <row r="218" spans="1:13">
      <c r="A218" s="47"/>
      <c r="B218" s="47"/>
      <c r="C218" s="47"/>
      <c r="D218" s="47"/>
      <c r="E218" s="47"/>
      <c r="F218" s="47"/>
      <c r="G218" s="47"/>
      <c r="H218" s="47"/>
      <c r="I218" s="47"/>
      <c r="J218" s="47"/>
      <c r="K218" s="47"/>
      <c r="L218" s="47"/>
      <c r="M218" s="47"/>
    </row>
    <row r="219" spans="1:13">
      <c r="A219" s="47"/>
      <c r="B219" s="47"/>
      <c r="C219" s="47"/>
      <c r="D219" s="47"/>
      <c r="E219" s="47"/>
      <c r="F219" s="47"/>
      <c r="G219" s="47"/>
      <c r="H219" s="47"/>
      <c r="I219" s="47"/>
      <c r="J219" s="47"/>
      <c r="K219" s="47"/>
      <c r="L219" s="47"/>
      <c r="M219" s="47"/>
    </row>
    <row r="220" spans="1:13">
      <c r="A220" s="47"/>
      <c r="B220" s="47"/>
      <c r="C220" s="47"/>
      <c r="D220" s="47"/>
      <c r="E220" s="47"/>
      <c r="F220" s="47"/>
      <c r="G220" s="47"/>
      <c r="H220" s="47"/>
      <c r="I220" s="47"/>
      <c r="J220" s="47"/>
      <c r="K220" s="47"/>
      <c r="L220" s="47"/>
      <c r="M220" s="47"/>
    </row>
    <row r="221" spans="1:13">
      <c r="A221" s="47"/>
      <c r="B221" s="47"/>
      <c r="C221" s="47"/>
      <c r="D221" s="47"/>
      <c r="E221" s="47"/>
      <c r="F221" s="47"/>
      <c r="G221" s="47"/>
      <c r="H221" s="47"/>
      <c r="I221" s="47"/>
      <c r="J221" s="47"/>
      <c r="K221" s="47"/>
      <c r="L221" s="47"/>
      <c r="M221" s="47"/>
    </row>
    <row r="222" spans="1:13">
      <c r="A222" s="47"/>
      <c r="B222" s="47"/>
      <c r="C222" s="47"/>
      <c r="D222" s="47"/>
      <c r="E222" s="47"/>
      <c r="F222" s="47"/>
      <c r="G222" s="47"/>
      <c r="H222" s="47"/>
      <c r="I222" s="47"/>
      <c r="J222" s="47"/>
      <c r="K222" s="47"/>
      <c r="L222" s="47"/>
      <c r="M222" s="47"/>
    </row>
    <row r="223" spans="1:13">
      <c r="A223" s="47"/>
      <c r="B223" s="47"/>
      <c r="C223" s="47"/>
      <c r="D223" s="47"/>
      <c r="E223" s="47"/>
      <c r="F223" s="47"/>
      <c r="G223" s="47"/>
      <c r="H223" s="47"/>
      <c r="I223" s="47"/>
      <c r="J223" s="47"/>
      <c r="K223" s="47"/>
      <c r="L223" s="47"/>
      <c r="M223" s="47"/>
    </row>
    <row r="224" spans="1:13">
      <c r="A224" s="47"/>
      <c r="B224" s="47"/>
      <c r="C224" s="47"/>
      <c r="D224" s="47"/>
      <c r="E224" s="47"/>
      <c r="F224" s="47"/>
      <c r="G224" s="47"/>
      <c r="H224" s="47"/>
      <c r="I224" s="47"/>
      <c r="J224" s="47"/>
      <c r="K224" s="47"/>
      <c r="L224" s="47"/>
      <c r="M224" s="47"/>
    </row>
    <row r="225" spans="1:13">
      <c r="A225" s="47"/>
      <c r="B225" s="47"/>
      <c r="C225" s="47"/>
      <c r="D225" s="47"/>
      <c r="E225" s="47"/>
      <c r="F225" s="47"/>
      <c r="G225" s="47"/>
      <c r="H225" s="47"/>
      <c r="I225" s="47"/>
      <c r="J225" s="47"/>
      <c r="K225" s="47"/>
      <c r="L225" s="47"/>
      <c r="M225" s="47"/>
    </row>
    <row r="226" spans="1:13">
      <c r="A226" s="47"/>
      <c r="B226" s="47"/>
      <c r="C226" s="47"/>
      <c r="D226" s="47"/>
      <c r="E226" s="47"/>
      <c r="F226" s="47"/>
      <c r="G226" s="47"/>
      <c r="H226" s="47"/>
      <c r="I226" s="47"/>
      <c r="J226" s="47"/>
      <c r="K226" s="47"/>
      <c r="L226" s="47"/>
      <c r="M226" s="47"/>
    </row>
    <row r="227" spans="1:13">
      <c r="A227" s="47"/>
      <c r="B227" s="47"/>
      <c r="C227" s="47"/>
      <c r="D227" s="47"/>
      <c r="E227" s="47"/>
      <c r="F227" s="47"/>
      <c r="G227" s="47"/>
      <c r="H227" s="47"/>
      <c r="I227" s="47"/>
      <c r="J227" s="47"/>
      <c r="K227" s="47"/>
      <c r="L227" s="47"/>
      <c r="M227" s="47"/>
    </row>
    <row r="228" spans="1:13">
      <c r="A228" s="47"/>
      <c r="B228" s="47"/>
      <c r="C228" s="47"/>
      <c r="D228" s="47"/>
      <c r="E228" s="47"/>
      <c r="F228" s="47"/>
      <c r="G228" s="47"/>
      <c r="H228" s="47"/>
      <c r="I228" s="47"/>
      <c r="J228" s="47"/>
      <c r="K228" s="47"/>
      <c r="L228" s="47"/>
      <c r="M228" s="47"/>
    </row>
    <row r="229" spans="1:13">
      <c r="A229" s="47"/>
      <c r="B229" s="47"/>
      <c r="C229" s="47"/>
      <c r="D229" s="47"/>
      <c r="E229" s="47"/>
      <c r="F229" s="47"/>
      <c r="G229" s="47"/>
      <c r="H229" s="47"/>
      <c r="I229" s="47"/>
      <c r="J229" s="47"/>
      <c r="K229" s="47"/>
      <c r="L229" s="47"/>
      <c r="M229" s="47"/>
    </row>
    <row r="230" spans="1:13">
      <c r="A230" s="47"/>
      <c r="B230" s="47"/>
      <c r="C230" s="47"/>
      <c r="D230" s="47"/>
      <c r="E230" s="47"/>
      <c r="F230" s="47"/>
      <c r="G230" s="47"/>
      <c r="H230" s="47"/>
      <c r="I230" s="47"/>
      <c r="J230" s="47"/>
      <c r="K230" s="47"/>
      <c r="L230" s="47"/>
      <c r="M230" s="47"/>
    </row>
    <row r="231" spans="1:13">
      <c r="A231" s="47"/>
      <c r="B231" s="47"/>
      <c r="C231" s="47"/>
      <c r="D231" s="47"/>
      <c r="E231" s="47"/>
      <c r="F231" s="47"/>
      <c r="G231" s="47"/>
      <c r="H231" s="47"/>
      <c r="I231" s="47"/>
      <c r="J231" s="47"/>
      <c r="K231" s="47"/>
      <c r="L231" s="47"/>
      <c r="M231" s="47"/>
    </row>
    <row r="232" spans="1:13">
      <c r="A232" s="47"/>
      <c r="B232" s="47"/>
      <c r="C232" s="47"/>
      <c r="D232" s="47"/>
      <c r="E232" s="47"/>
      <c r="F232" s="47"/>
      <c r="G232" s="47"/>
      <c r="H232" s="47"/>
      <c r="I232" s="47"/>
      <c r="J232" s="47"/>
      <c r="K232" s="47"/>
      <c r="L232" s="47"/>
      <c r="M232" s="47"/>
    </row>
    <row r="233" spans="1:13">
      <c r="A233" s="47"/>
      <c r="B233" s="47"/>
      <c r="C233" s="47"/>
      <c r="D233" s="47"/>
      <c r="E233" s="47"/>
      <c r="F233" s="47"/>
      <c r="G233" s="47"/>
      <c r="H233" s="47"/>
      <c r="I233" s="47"/>
      <c r="J233" s="47"/>
      <c r="K233" s="47"/>
      <c r="L233" s="47"/>
      <c r="M233" s="47"/>
    </row>
    <row r="234" spans="1:13">
      <c r="A234" s="47"/>
      <c r="B234" s="47"/>
      <c r="C234" s="47"/>
      <c r="D234" s="47"/>
      <c r="E234" s="47"/>
      <c r="F234" s="47"/>
      <c r="G234" s="47"/>
      <c r="H234" s="47"/>
      <c r="I234" s="47"/>
      <c r="J234" s="47"/>
      <c r="K234" s="47"/>
      <c r="L234" s="47"/>
      <c r="M234" s="47"/>
    </row>
    <row r="235" spans="1:13">
      <c r="A235" s="47"/>
      <c r="B235" s="47"/>
      <c r="C235" s="47"/>
      <c r="D235" s="47"/>
      <c r="E235" s="47"/>
      <c r="F235" s="47"/>
      <c r="G235" s="47"/>
      <c r="H235" s="47"/>
      <c r="I235" s="47"/>
      <c r="J235" s="47"/>
      <c r="K235" s="47"/>
      <c r="L235" s="47"/>
      <c r="M235" s="47"/>
    </row>
    <row r="236" spans="1:13">
      <c r="A236" s="47"/>
      <c r="B236" s="47"/>
      <c r="C236" s="47"/>
      <c r="D236" s="47"/>
      <c r="E236" s="47"/>
      <c r="F236" s="47"/>
      <c r="G236" s="47"/>
      <c r="H236" s="47"/>
      <c r="I236" s="47"/>
      <c r="J236" s="47"/>
      <c r="K236" s="47"/>
      <c r="L236" s="47"/>
      <c r="M236" s="47"/>
    </row>
    <row r="237" spans="1:13">
      <c r="A237" s="47"/>
      <c r="B237" s="47"/>
      <c r="C237" s="47"/>
      <c r="D237" s="47"/>
      <c r="E237" s="47"/>
      <c r="F237" s="47"/>
      <c r="G237" s="47"/>
      <c r="H237" s="47"/>
      <c r="I237" s="47"/>
      <c r="J237" s="47"/>
      <c r="K237" s="47"/>
      <c r="L237" s="47"/>
      <c r="M237" s="47"/>
    </row>
    <row r="238" spans="1:13">
      <c r="A238" s="47"/>
      <c r="B238" s="47"/>
      <c r="C238" s="47"/>
      <c r="D238" s="47"/>
      <c r="E238" s="47"/>
      <c r="F238" s="47"/>
      <c r="G238" s="47"/>
      <c r="H238" s="47"/>
      <c r="I238" s="47"/>
      <c r="J238" s="47"/>
      <c r="K238" s="47"/>
      <c r="L238" s="47"/>
      <c r="M238" s="47"/>
    </row>
    <row r="239" spans="1:13">
      <c r="A239" s="47"/>
      <c r="B239" s="47"/>
      <c r="C239" s="47"/>
      <c r="D239" s="47"/>
      <c r="E239" s="47"/>
      <c r="F239" s="47"/>
      <c r="G239" s="47"/>
      <c r="H239" s="47"/>
      <c r="I239" s="47"/>
      <c r="J239" s="47"/>
      <c r="K239" s="47"/>
      <c r="L239" s="47"/>
      <c r="M239" s="47"/>
    </row>
    <row r="240" spans="1:13">
      <c r="A240" s="47"/>
      <c r="B240" s="47"/>
      <c r="C240" s="47"/>
      <c r="D240" s="47"/>
      <c r="E240" s="47"/>
      <c r="F240" s="47"/>
      <c r="G240" s="47"/>
      <c r="H240" s="47"/>
      <c r="I240" s="47"/>
      <c r="J240" s="47"/>
      <c r="K240" s="47"/>
      <c r="L240" s="47"/>
      <c r="M240" s="47"/>
    </row>
    <row r="241" spans="1:13">
      <c r="A241" s="47"/>
      <c r="B241" s="47"/>
      <c r="C241" s="47"/>
      <c r="D241" s="47"/>
      <c r="E241" s="47"/>
      <c r="F241" s="47"/>
      <c r="G241" s="47"/>
      <c r="H241" s="47"/>
      <c r="I241" s="47"/>
      <c r="J241" s="47"/>
      <c r="K241" s="47"/>
      <c r="L241" s="47"/>
      <c r="M241" s="47"/>
    </row>
    <row r="242" spans="1:13">
      <c r="A242" s="47"/>
      <c r="B242" s="47"/>
      <c r="C242" s="47"/>
      <c r="D242" s="47"/>
      <c r="E242" s="47"/>
      <c r="F242" s="47"/>
      <c r="G242" s="47"/>
      <c r="H242" s="47"/>
      <c r="I242" s="47"/>
      <c r="J242" s="47"/>
      <c r="K242" s="47"/>
      <c r="L242" s="47"/>
      <c r="M242" s="47"/>
    </row>
    <row r="243" spans="1:13">
      <c r="A243" s="47"/>
      <c r="B243" s="47"/>
      <c r="C243" s="47"/>
      <c r="D243" s="47"/>
      <c r="E243" s="47"/>
      <c r="F243" s="47"/>
      <c r="G243" s="47"/>
      <c r="H243" s="47"/>
      <c r="I243" s="47"/>
      <c r="J243" s="47"/>
      <c r="K243" s="47"/>
      <c r="L243" s="47"/>
      <c r="M243" s="47"/>
    </row>
    <row r="244" spans="1:13">
      <c r="A244" s="47"/>
      <c r="B244" s="47"/>
      <c r="C244" s="47"/>
      <c r="D244" s="47"/>
      <c r="E244" s="47"/>
      <c r="F244" s="47"/>
      <c r="G244" s="47"/>
      <c r="H244" s="47"/>
      <c r="I244" s="47"/>
      <c r="J244" s="47"/>
      <c r="K244" s="47"/>
      <c r="L244" s="47"/>
      <c r="M244" s="47"/>
    </row>
    <row r="245" spans="1:13">
      <c r="A245" s="47"/>
      <c r="B245" s="47"/>
      <c r="C245" s="47"/>
      <c r="D245" s="47"/>
      <c r="E245" s="47"/>
      <c r="F245" s="47"/>
      <c r="G245" s="47"/>
      <c r="H245" s="47"/>
      <c r="I245" s="47"/>
      <c r="J245" s="47"/>
      <c r="K245" s="47"/>
      <c r="L245" s="47"/>
      <c r="M245" s="47"/>
    </row>
    <row r="246" spans="1:13">
      <c r="A246" s="47"/>
      <c r="B246" s="47"/>
      <c r="C246" s="47"/>
      <c r="D246" s="47"/>
      <c r="E246" s="47"/>
      <c r="F246" s="47"/>
      <c r="G246" s="47"/>
      <c r="H246" s="47"/>
      <c r="I246" s="47"/>
      <c r="J246" s="47"/>
      <c r="K246" s="47"/>
      <c r="L246" s="47"/>
      <c r="M246" s="47"/>
    </row>
    <row r="247" spans="1:13">
      <c r="A247" s="47"/>
      <c r="B247" s="47"/>
      <c r="C247" s="47"/>
      <c r="D247" s="47"/>
      <c r="E247" s="47"/>
      <c r="F247" s="47"/>
      <c r="G247" s="47"/>
      <c r="H247" s="47"/>
      <c r="I247" s="47"/>
      <c r="J247" s="47"/>
      <c r="K247" s="47"/>
      <c r="L247" s="47"/>
      <c r="M247" s="47"/>
    </row>
    <row r="248" spans="1:13">
      <c r="A248" s="47"/>
      <c r="B248" s="47"/>
      <c r="C248" s="47"/>
      <c r="D248" s="47"/>
      <c r="E248" s="47"/>
      <c r="F248" s="47"/>
      <c r="G248" s="47"/>
      <c r="H248" s="47"/>
      <c r="I248" s="47"/>
      <c r="J248" s="47"/>
      <c r="K248" s="47"/>
      <c r="L248" s="47"/>
      <c r="M248" s="47"/>
    </row>
    <row r="249" spans="1:13">
      <c r="A249" s="47"/>
      <c r="B249" s="47"/>
      <c r="C249" s="47"/>
      <c r="D249" s="47"/>
      <c r="E249" s="47"/>
      <c r="F249" s="47"/>
      <c r="G249" s="47"/>
      <c r="H249" s="47"/>
      <c r="I249" s="47"/>
      <c r="J249" s="47"/>
      <c r="K249" s="47"/>
      <c r="L249" s="47"/>
      <c r="M249" s="47"/>
    </row>
    <row r="250" spans="1:13">
      <c r="A250" s="47"/>
      <c r="B250" s="47"/>
      <c r="C250" s="47"/>
      <c r="D250" s="47"/>
      <c r="E250" s="47"/>
      <c r="F250" s="47"/>
      <c r="G250" s="47"/>
      <c r="H250" s="47"/>
      <c r="I250" s="47"/>
      <c r="J250" s="47"/>
      <c r="K250" s="47"/>
      <c r="L250" s="47"/>
      <c r="M250" s="47"/>
    </row>
    <row r="251" spans="1:13">
      <c r="A251" s="47"/>
      <c r="B251" s="47"/>
      <c r="C251" s="47"/>
      <c r="D251" s="47"/>
      <c r="E251" s="47"/>
      <c r="F251" s="47"/>
      <c r="G251" s="47"/>
      <c r="H251" s="47"/>
      <c r="I251" s="47"/>
      <c r="J251" s="47"/>
      <c r="K251" s="47"/>
      <c r="L251" s="47"/>
      <c r="M251" s="47"/>
    </row>
    <row r="252" spans="1:13">
      <c r="A252" s="47"/>
      <c r="B252" s="47"/>
      <c r="C252" s="47"/>
      <c r="D252" s="47"/>
      <c r="E252" s="47"/>
      <c r="F252" s="47"/>
      <c r="G252" s="47"/>
      <c r="H252" s="47"/>
      <c r="I252" s="47"/>
      <c r="J252" s="47"/>
      <c r="K252" s="47"/>
      <c r="L252" s="47"/>
      <c r="M252" s="47"/>
    </row>
    <row r="253" spans="1:13">
      <c r="A253" s="47"/>
      <c r="B253" s="47"/>
      <c r="C253" s="47"/>
      <c r="D253" s="47"/>
      <c r="E253" s="47"/>
      <c r="F253" s="47"/>
      <c r="G253" s="47"/>
      <c r="H253" s="47"/>
      <c r="I253" s="47"/>
      <c r="J253" s="47"/>
      <c r="K253" s="47"/>
      <c r="L253" s="47"/>
      <c r="M253" s="47"/>
    </row>
    <row r="254" spans="1:13">
      <c r="A254" s="47"/>
      <c r="B254" s="47"/>
      <c r="C254" s="47"/>
      <c r="D254" s="47"/>
      <c r="E254" s="47"/>
      <c r="F254" s="47"/>
      <c r="G254" s="47"/>
      <c r="H254" s="47"/>
      <c r="I254" s="47"/>
      <c r="J254" s="47"/>
      <c r="K254" s="47"/>
      <c r="L254" s="47"/>
      <c r="M254" s="47"/>
    </row>
    <row r="255" spans="1:13">
      <c r="A255" s="47"/>
      <c r="B255" s="47"/>
      <c r="C255" s="47"/>
      <c r="D255" s="47"/>
      <c r="E255" s="47"/>
      <c r="F255" s="47"/>
      <c r="G255" s="47"/>
      <c r="H255" s="47"/>
      <c r="I255" s="47"/>
      <c r="J255" s="47"/>
      <c r="K255" s="47"/>
      <c r="L255" s="47"/>
      <c r="M255" s="47"/>
    </row>
    <row r="256" spans="1:13">
      <c r="A256" s="47"/>
      <c r="B256" s="47"/>
      <c r="C256" s="47"/>
      <c r="D256" s="47"/>
      <c r="E256" s="47"/>
      <c r="F256" s="47"/>
      <c r="G256" s="47"/>
      <c r="H256" s="47"/>
      <c r="I256" s="47"/>
      <c r="J256" s="47"/>
      <c r="K256" s="47"/>
      <c r="L256" s="47"/>
      <c r="M256" s="47"/>
    </row>
    <row r="257" spans="1:13">
      <c r="A257" s="47"/>
      <c r="B257" s="47"/>
      <c r="C257" s="47"/>
      <c r="D257" s="47"/>
      <c r="E257" s="47"/>
      <c r="F257" s="47"/>
      <c r="G257" s="47"/>
      <c r="H257" s="47"/>
      <c r="I257" s="47"/>
      <c r="J257" s="47"/>
      <c r="K257" s="47"/>
      <c r="L257" s="47"/>
      <c r="M257" s="47"/>
    </row>
    <row r="258" spans="1:13">
      <c r="A258" s="47"/>
      <c r="B258" s="47"/>
      <c r="C258" s="47"/>
      <c r="D258" s="47"/>
      <c r="E258" s="47"/>
      <c r="F258" s="47"/>
      <c r="G258" s="47"/>
      <c r="H258" s="47"/>
      <c r="I258" s="47"/>
      <c r="J258" s="47"/>
      <c r="K258" s="47"/>
      <c r="L258" s="47"/>
      <c r="M258" s="47"/>
    </row>
    <row r="259" spans="1:13">
      <c r="A259" s="47"/>
      <c r="B259" s="47"/>
      <c r="C259" s="47"/>
      <c r="D259" s="47"/>
      <c r="E259" s="47"/>
      <c r="F259" s="47"/>
      <c r="G259" s="47"/>
      <c r="H259" s="47"/>
      <c r="I259" s="47"/>
      <c r="J259" s="47"/>
      <c r="K259" s="47"/>
      <c r="L259" s="47"/>
      <c r="M259" s="47"/>
    </row>
    <row r="260" spans="1:13">
      <c r="A260" s="47"/>
      <c r="B260" s="47"/>
      <c r="C260" s="47"/>
      <c r="D260" s="47"/>
      <c r="E260" s="47"/>
      <c r="F260" s="47"/>
      <c r="G260" s="47"/>
      <c r="H260" s="47"/>
      <c r="I260" s="47"/>
      <c r="J260" s="47"/>
      <c r="K260" s="47"/>
      <c r="L260" s="47"/>
      <c r="M260" s="47"/>
    </row>
    <row r="261" spans="1:13">
      <c r="A261" s="47"/>
      <c r="B261" s="47"/>
      <c r="C261" s="47"/>
      <c r="D261" s="47"/>
      <c r="E261" s="47"/>
      <c r="F261" s="47"/>
      <c r="G261" s="47"/>
      <c r="H261" s="47"/>
      <c r="I261" s="47"/>
      <c r="J261" s="47"/>
      <c r="K261" s="47"/>
      <c r="L261" s="47"/>
      <c r="M261" s="47"/>
    </row>
    <row r="262" spans="1:13">
      <c r="A262" s="47"/>
      <c r="B262" s="47"/>
      <c r="C262" s="47"/>
      <c r="D262" s="47"/>
      <c r="E262" s="47"/>
      <c r="F262" s="47"/>
      <c r="G262" s="47"/>
      <c r="H262" s="47"/>
      <c r="I262" s="47"/>
      <c r="J262" s="47"/>
      <c r="K262" s="47"/>
      <c r="L262" s="47"/>
      <c r="M262" s="47"/>
    </row>
    <row r="263" spans="1:13">
      <c r="A263" s="47"/>
      <c r="B263" s="47"/>
      <c r="C263" s="47"/>
      <c r="D263" s="47"/>
      <c r="E263" s="47"/>
      <c r="F263" s="47"/>
      <c r="G263" s="47"/>
      <c r="H263" s="47"/>
      <c r="I263" s="47"/>
      <c r="J263" s="47"/>
      <c r="K263" s="47"/>
      <c r="L263" s="47"/>
      <c r="M263" s="47"/>
    </row>
    <row r="264" spans="1:13">
      <c r="A264" s="47"/>
      <c r="B264" s="47"/>
      <c r="C264" s="47"/>
      <c r="D264" s="47"/>
      <c r="E264" s="47"/>
      <c r="F264" s="47"/>
      <c r="G264" s="47"/>
      <c r="H264" s="47"/>
      <c r="I264" s="47"/>
      <c r="J264" s="47"/>
      <c r="K264" s="47"/>
      <c r="L264" s="47"/>
      <c r="M264" s="47"/>
    </row>
    <row r="265" spans="1:13">
      <c r="A265" s="47"/>
      <c r="B265" s="47"/>
      <c r="C265" s="47"/>
      <c r="D265" s="47"/>
      <c r="E265" s="47"/>
      <c r="F265" s="47"/>
      <c r="G265" s="47"/>
      <c r="H265" s="47"/>
      <c r="I265" s="47"/>
      <c r="J265" s="47"/>
      <c r="K265" s="47"/>
      <c r="L265" s="47"/>
      <c r="M265" s="47"/>
    </row>
    <row r="266" spans="1:13">
      <c r="A266" s="47"/>
      <c r="B266" s="47"/>
      <c r="C266" s="47"/>
      <c r="D266" s="47"/>
      <c r="E266" s="47"/>
      <c r="F266" s="47"/>
      <c r="G266" s="47"/>
      <c r="H266" s="47"/>
      <c r="I266" s="47"/>
      <c r="J266" s="47"/>
      <c r="K266" s="47"/>
      <c r="L266" s="47"/>
      <c r="M266" s="47"/>
    </row>
    <row r="267" spans="1:13">
      <c r="A267" s="47"/>
      <c r="B267" s="47"/>
      <c r="C267" s="47"/>
      <c r="D267" s="47"/>
      <c r="E267" s="47"/>
      <c r="F267" s="47"/>
      <c r="G267" s="47"/>
      <c r="H267" s="47"/>
      <c r="I267" s="47"/>
      <c r="J267" s="47"/>
      <c r="K267" s="47"/>
      <c r="L267" s="47"/>
      <c r="M267" s="47"/>
    </row>
    <row r="268" spans="1:13">
      <c r="A268" s="47"/>
      <c r="B268" s="47"/>
      <c r="C268" s="47"/>
      <c r="D268" s="47"/>
      <c r="E268" s="47"/>
      <c r="F268" s="47"/>
      <c r="G268" s="47"/>
      <c r="H268" s="47"/>
      <c r="I268" s="47"/>
      <c r="J268" s="47"/>
      <c r="K268" s="47"/>
      <c r="L268" s="47"/>
      <c r="M268" s="47"/>
    </row>
    <row r="269" spans="1:13">
      <c r="A269" s="47"/>
      <c r="B269" s="47"/>
      <c r="C269" s="47"/>
      <c r="D269" s="47"/>
      <c r="E269" s="47"/>
      <c r="F269" s="47"/>
      <c r="G269" s="47"/>
      <c r="H269" s="47"/>
      <c r="I269" s="47"/>
      <c r="J269" s="47"/>
      <c r="K269" s="47"/>
      <c r="L269" s="47"/>
      <c r="M269" s="47"/>
    </row>
    <row r="270" spans="1:13">
      <c r="A270" s="47"/>
      <c r="B270" s="47"/>
      <c r="C270" s="47"/>
      <c r="D270" s="47"/>
      <c r="E270" s="47"/>
      <c r="F270" s="47"/>
      <c r="G270" s="47"/>
      <c r="H270" s="47"/>
      <c r="I270" s="47"/>
      <c r="J270" s="47"/>
      <c r="K270" s="47"/>
      <c r="L270" s="47"/>
      <c r="M270" s="47"/>
    </row>
    <row r="271" spans="1:13">
      <c r="A271" s="47"/>
      <c r="B271" s="47"/>
      <c r="C271" s="47"/>
      <c r="D271" s="47"/>
      <c r="E271" s="47"/>
      <c r="F271" s="47"/>
      <c r="G271" s="47"/>
      <c r="H271" s="47"/>
      <c r="I271" s="47"/>
      <c r="J271" s="47"/>
      <c r="K271" s="47"/>
      <c r="L271" s="47"/>
      <c r="M271" s="47"/>
    </row>
    <row r="272" spans="1:13">
      <c r="A272" s="47"/>
      <c r="B272" s="47"/>
      <c r="C272" s="47"/>
      <c r="D272" s="47"/>
      <c r="E272" s="47"/>
      <c r="F272" s="47"/>
      <c r="G272" s="47"/>
      <c r="H272" s="47"/>
      <c r="I272" s="47"/>
      <c r="J272" s="47"/>
      <c r="K272" s="47"/>
      <c r="L272" s="47"/>
      <c r="M272" s="47"/>
    </row>
  </sheetData>
  <sheetProtection algorithmName="SHA-512" hashValue="c7APTGKIZbVXazIVqrgM/xD2SQa0GP9mL26EHQO4FyqtSdGoBk/DF/MbxHhNdbAHpBaK8kzvELv2CJxflqtATg==" saltValue="ba/wi5061IJ1+BWK6ggarQ==" spinCount="100000" sheet="1" selectLockedCells="1"/>
  <mergeCells count="36">
    <mergeCell ref="H13:I13"/>
    <mergeCell ref="D3:E3"/>
    <mergeCell ref="F3:I3"/>
    <mergeCell ref="B4:H4"/>
    <mergeCell ref="B7:I7"/>
    <mergeCell ref="H12:I12"/>
    <mergeCell ref="H55:H56"/>
    <mergeCell ref="C56:D56"/>
    <mergeCell ref="E57:F57"/>
    <mergeCell ref="E58:F58"/>
    <mergeCell ref="H14:I14"/>
    <mergeCell ref="H34:H35"/>
    <mergeCell ref="C35:D35"/>
    <mergeCell ref="E36:F36"/>
    <mergeCell ref="E37:F37"/>
    <mergeCell ref="H15:I15"/>
    <mergeCell ref="H17:I17"/>
    <mergeCell ref="H18:I18"/>
    <mergeCell ref="H19:I19"/>
    <mergeCell ref="H20:I20"/>
    <mergeCell ref="H49:H50"/>
    <mergeCell ref="H42:H43"/>
    <mergeCell ref="B33:B37"/>
    <mergeCell ref="E33:F33"/>
    <mergeCell ref="E34:F35"/>
    <mergeCell ref="B54:B58"/>
    <mergeCell ref="B48:B52"/>
    <mergeCell ref="E49:E50"/>
    <mergeCell ref="F49:F50"/>
    <mergeCell ref="E54:F54"/>
    <mergeCell ref="E55:F56"/>
    <mergeCell ref="C50:D50"/>
    <mergeCell ref="B41:B45"/>
    <mergeCell ref="E42:E43"/>
    <mergeCell ref="F42:F43"/>
    <mergeCell ref="C43:D43"/>
  </mergeCells>
  <phoneticPr fontId="7" type="noConversion"/>
  <conditionalFormatting sqref="F29 F83">
    <cfRule type="expression" dxfId="43" priority="21" stopIfTrue="1">
      <formula>OR(#REF!="ERROR: Rating must be in 0.5 star increment")</formula>
    </cfRule>
  </conditionalFormatting>
  <conditionalFormatting sqref="H20 H24">
    <cfRule type="expression" dxfId="42" priority="20" stopIfTrue="1">
      <formula>($B$18="ERROR: Percentage breakdown must total 100%")</formula>
    </cfRule>
  </conditionalFormatting>
  <conditionalFormatting sqref="F83">
    <cfRule type="expression" dxfId="41" priority="19" stopIfTrue="1">
      <formula>(#REF!="")</formula>
    </cfRule>
  </conditionalFormatting>
  <conditionalFormatting sqref="E31 E58">
    <cfRule type="expression" dxfId="40" priority="18" stopIfTrue="1">
      <formula>OR(#REF!="ERROR: Rating must be in 0.5 star increment")</formula>
    </cfRule>
  </conditionalFormatting>
  <conditionalFormatting sqref="E31 E58">
    <cfRule type="expression" dxfId="39" priority="17" stopIfTrue="1">
      <formula>(#REF!="")</formula>
    </cfRule>
  </conditionalFormatting>
  <conditionalFormatting sqref="E32 E37 E52:E58">
    <cfRule type="expression" dxfId="38" priority="16" stopIfTrue="1">
      <formula>OR(#REF!="ERROR: Rating must be in 0.5 star increment")</formula>
    </cfRule>
  </conditionalFormatting>
  <conditionalFormatting sqref="E32 E37 E52:E58">
    <cfRule type="expression" dxfId="37" priority="15" stopIfTrue="1">
      <formula>(#REF!="")</formula>
    </cfRule>
  </conditionalFormatting>
  <conditionalFormatting sqref="E47 E40">
    <cfRule type="expression" dxfId="36" priority="14" stopIfTrue="1">
      <formula>OR(#REF!="ERROR: Rating must be in 0.5 star increment")</formula>
    </cfRule>
  </conditionalFormatting>
  <conditionalFormatting sqref="E47 E40">
    <cfRule type="expression" dxfId="35" priority="13" stopIfTrue="1">
      <formula>(#REF!="")</formula>
    </cfRule>
  </conditionalFormatting>
  <conditionalFormatting sqref="F64:F82">
    <cfRule type="expression" dxfId="34" priority="12" stopIfTrue="1">
      <formula>OR(#REF!="ERROR: Rating must be in 0.5 star increment")</formula>
    </cfRule>
  </conditionalFormatting>
  <conditionalFormatting sqref="F64:F82">
    <cfRule type="expression" dxfId="33" priority="11" stopIfTrue="1">
      <formula>(#REF!="")</formula>
    </cfRule>
  </conditionalFormatting>
  <conditionalFormatting sqref="E45:E46">
    <cfRule type="expression" dxfId="32" priority="10" stopIfTrue="1">
      <formula>OR(#REF!="ERROR: Rating must be in 0.5 star increment")</formula>
    </cfRule>
  </conditionalFormatting>
  <conditionalFormatting sqref="E45:E46">
    <cfRule type="expression" dxfId="31" priority="9" stopIfTrue="1">
      <formula>(#REF!="")</formula>
    </cfRule>
  </conditionalFormatting>
  <conditionalFormatting sqref="F63">
    <cfRule type="expression" dxfId="30" priority="8" stopIfTrue="1">
      <formula>OR(#REF!="ERROR: Rating must be in 0.5 star increment")</formula>
    </cfRule>
  </conditionalFormatting>
  <conditionalFormatting sqref="F63">
    <cfRule type="expression" dxfId="29" priority="7" stopIfTrue="1">
      <formula>(#REF!="")</formula>
    </cfRule>
  </conditionalFormatting>
  <conditionalFormatting sqref="F45">
    <cfRule type="expression" dxfId="28" priority="6" stopIfTrue="1">
      <formula>OR(#REF!="ERROR: Rating must be in 0.5 star increment")</formula>
    </cfRule>
  </conditionalFormatting>
  <conditionalFormatting sqref="F45">
    <cfRule type="expression" dxfId="27" priority="5" stopIfTrue="1">
      <formula>(#REF!="")</formula>
    </cfRule>
  </conditionalFormatting>
  <conditionalFormatting sqref="F52:F58">
    <cfRule type="expression" dxfId="26" priority="4" stopIfTrue="1">
      <formula>OR(#REF!="ERROR: Rating must be in 0.5 star increment")</formula>
    </cfRule>
  </conditionalFormatting>
  <conditionalFormatting sqref="F52:F58">
    <cfRule type="expression" dxfId="25" priority="3" stopIfTrue="1">
      <formula>(#REF!="")</formula>
    </cfRule>
  </conditionalFormatting>
  <conditionalFormatting sqref="H17:I19">
    <cfRule type="expression" dxfId="24" priority="1" stopIfTrue="1">
      <formula>($B$18="ERROR: Percentage breakdown must total 100%")</formula>
    </cfRule>
  </conditionalFormatting>
  <dataValidations disablePrompts="1" count="1">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50:D65551 JF65550:JF65551 TB65550:TB65551 ACX65550:ACX65551 AMT65550:AMT65551 AWP65550:AWP65551 BGL65550:BGL65551 BQH65550:BQH65551 CAD65550:CAD65551 CJZ65550:CJZ65551 CTV65550:CTV65551 DDR65550:DDR65551 DNN65550:DNN65551 DXJ65550:DXJ65551 EHF65550:EHF65551 ERB65550:ERB65551 FAX65550:FAX65551 FKT65550:FKT65551 FUP65550:FUP65551 GEL65550:GEL65551 GOH65550:GOH65551 GYD65550:GYD65551 HHZ65550:HHZ65551 HRV65550:HRV65551 IBR65550:IBR65551 ILN65550:ILN65551 IVJ65550:IVJ65551 JFF65550:JFF65551 JPB65550:JPB65551 JYX65550:JYX65551 KIT65550:KIT65551 KSP65550:KSP65551 LCL65550:LCL65551 LMH65550:LMH65551 LWD65550:LWD65551 MFZ65550:MFZ65551 MPV65550:MPV65551 MZR65550:MZR65551 NJN65550:NJN65551 NTJ65550:NTJ65551 ODF65550:ODF65551 ONB65550:ONB65551 OWX65550:OWX65551 PGT65550:PGT65551 PQP65550:PQP65551 QAL65550:QAL65551 QKH65550:QKH65551 QUD65550:QUD65551 RDZ65550:RDZ65551 RNV65550:RNV65551 RXR65550:RXR65551 SHN65550:SHN65551 SRJ65550:SRJ65551 TBF65550:TBF65551 TLB65550:TLB65551 TUX65550:TUX65551 UET65550:UET65551 UOP65550:UOP65551 UYL65550:UYL65551 VIH65550:VIH65551 VSD65550:VSD65551 WBZ65550:WBZ65551 WLV65550:WLV65551 WVR65550:WVR65551 D131086:D131087 JF131086:JF131087 TB131086:TB131087 ACX131086:ACX131087 AMT131086:AMT131087 AWP131086:AWP131087 BGL131086:BGL131087 BQH131086:BQH131087 CAD131086:CAD131087 CJZ131086:CJZ131087 CTV131086:CTV131087 DDR131086:DDR131087 DNN131086:DNN131087 DXJ131086:DXJ131087 EHF131086:EHF131087 ERB131086:ERB131087 FAX131086:FAX131087 FKT131086:FKT131087 FUP131086:FUP131087 GEL131086:GEL131087 GOH131086:GOH131087 GYD131086:GYD131087 HHZ131086:HHZ131087 HRV131086:HRV131087 IBR131086:IBR131087 ILN131086:ILN131087 IVJ131086:IVJ131087 JFF131086:JFF131087 JPB131086:JPB131087 JYX131086:JYX131087 KIT131086:KIT131087 KSP131086:KSP131087 LCL131086:LCL131087 LMH131086:LMH131087 LWD131086:LWD131087 MFZ131086:MFZ131087 MPV131086:MPV131087 MZR131086:MZR131087 NJN131086:NJN131087 NTJ131086:NTJ131087 ODF131086:ODF131087 ONB131086:ONB131087 OWX131086:OWX131087 PGT131086:PGT131087 PQP131086:PQP131087 QAL131086:QAL131087 QKH131086:QKH131087 QUD131086:QUD131087 RDZ131086:RDZ131087 RNV131086:RNV131087 RXR131086:RXR131087 SHN131086:SHN131087 SRJ131086:SRJ131087 TBF131086:TBF131087 TLB131086:TLB131087 TUX131086:TUX131087 UET131086:UET131087 UOP131086:UOP131087 UYL131086:UYL131087 VIH131086:VIH131087 VSD131086:VSD131087 WBZ131086:WBZ131087 WLV131086:WLV131087 WVR131086:WVR131087 D196622:D196623 JF196622:JF196623 TB196622:TB196623 ACX196622:ACX196623 AMT196622:AMT196623 AWP196622:AWP196623 BGL196622:BGL196623 BQH196622:BQH196623 CAD196622:CAD196623 CJZ196622:CJZ196623 CTV196622:CTV196623 DDR196622:DDR196623 DNN196622:DNN196623 DXJ196622:DXJ196623 EHF196622:EHF196623 ERB196622:ERB196623 FAX196622:FAX196623 FKT196622:FKT196623 FUP196622:FUP196623 GEL196622:GEL196623 GOH196622:GOH196623 GYD196622:GYD196623 HHZ196622:HHZ196623 HRV196622:HRV196623 IBR196622:IBR196623 ILN196622:ILN196623 IVJ196622:IVJ196623 JFF196622:JFF196623 JPB196622:JPB196623 JYX196622:JYX196623 KIT196622:KIT196623 KSP196622:KSP196623 LCL196622:LCL196623 LMH196622:LMH196623 LWD196622:LWD196623 MFZ196622:MFZ196623 MPV196622:MPV196623 MZR196622:MZR196623 NJN196622:NJN196623 NTJ196622:NTJ196623 ODF196622:ODF196623 ONB196622:ONB196623 OWX196622:OWX196623 PGT196622:PGT196623 PQP196622:PQP196623 QAL196622:QAL196623 QKH196622:QKH196623 QUD196622:QUD196623 RDZ196622:RDZ196623 RNV196622:RNV196623 RXR196622:RXR196623 SHN196622:SHN196623 SRJ196622:SRJ196623 TBF196622:TBF196623 TLB196622:TLB196623 TUX196622:TUX196623 UET196622:UET196623 UOP196622:UOP196623 UYL196622:UYL196623 VIH196622:VIH196623 VSD196622:VSD196623 WBZ196622:WBZ196623 WLV196622:WLV196623 WVR196622:WVR196623 D262158:D262159 JF262158:JF262159 TB262158:TB262159 ACX262158:ACX262159 AMT262158:AMT262159 AWP262158:AWP262159 BGL262158:BGL262159 BQH262158:BQH262159 CAD262158:CAD262159 CJZ262158:CJZ262159 CTV262158:CTV262159 DDR262158:DDR262159 DNN262158:DNN262159 DXJ262158:DXJ262159 EHF262158:EHF262159 ERB262158:ERB262159 FAX262158:FAX262159 FKT262158:FKT262159 FUP262158:FUP262159 GEL262158:GEL262159 GOH262158:GOH262159 GYD262158:GYD262159 HHZ262158:HHZ262159 HRV262158:HRV262159 IBR262158:IBR262159 ILN262158:ILN262159 IVJ262158:IVJ262159 JFF262158:JFF262159 JPB262158:JPB262159 JYX262158:JYX262159 KIT262158:KIT262159 KSP262158:KSP262159 LCL262158:LCL262159 LMH262158:LMH262159 LWD262158:LWD262159 MFZ262158:MFZ262159 MPV262158:MPV262159 MZR262158:MZR262159 NJN262158:NJN262159 NTJ262158:NTJ262159 ODF262158:ODF262159 ONB262158:ONB262159 OWX262158:OWX262159 PGT262158:PGT262159 PQP262158:PQP262159 QAL262158:QAL262159 QKH262158:QKH262159 QUD262158:QUD262159 RDZ262158:RDZ262159 RNV262158:RNV262159 RXR262158:RXR262159 SHN262158:SHN262159 SRJ262158:SRJ262159 TBF262158:TBF262159 TLB262158:TLB262159 TUX262158:TUX262159 UET262158:UET262159 UOP262158:UOP262159 UYL262158:UYL262159 VIH262158:VIH262159 VSD262158:VSD262159 WBZ262158:WBZ262159 WLV262158:WLV262159 WVR262158:WVR262159 D327694:D327695 JF327694:JF327695 TB327694:TB327695 ACX327694:ACX327695 AMT327694:AMT327695 AWP327694:AWP327695 BGL327694:BGL327695 BQH327694:BQH327695 CAD327694:CAD327695 CJZ327694:CJZ327695 CTV327694:CTV327695 DDR327694:DDR327695 DNN327694:DNN327695 DXJ327694:DXJ327695 EHF327694:EHF327695 ERB327694:ERB327695 FAX327694:FAX327695 FKT327694:FKT327695 FUP327694:FUP327695 GEL327694:GEL327695 GOH327694:GOH327695 GYD327694:GYD327695 HHZ327694:HHZ327695 HRV327694:HRV327695 IBR327694:IBR327695 ILN327694:ILN327695 IVJ327694:IVJ327695 JFF327694:JFF327695 JPB327694:JPB327695 JYX327694:JYX327695 KIT327694:KIT327695 KSP327694:KSP327695 LCL327694:LCL327695 LMH327694:LMH327695 LWD327694:LWD327695 MFZ327694:MFZ327695 MPV327694:MPV327695 MZR327694:MZR327695 NJN327694:NJN327695 NTJ327694:NTJ327695 ODF327694:ODF327695 ONB327694:ONB327695 OWX327694:OWX327695 PGT327694:PGT327695 PQP327694:PQP327695 QAL327694:QAL327695 QKH327694:QKH327695 QUD327694:QUD327695 RDZ327694:RDZ327695 RNV327694:RNV327695 RXR327694:RXR327695 SHN327694:SHN327695 SRJ327694:SRJ327695 TBF327694:TBF327695 TLB327694:TLB327695 TUX327694:TUX327695 UET327694:UET327695 UOP327694:UOP327695 UYL327694:UYL327695 VIH327694:VIH327695 VSD327694:VSD327695 WBZ327694:WBZ327695 WLV327694:WLV327695 WVR327694:WVR327695 D393230:D393231 JF393230:JF393231 TB393230:TB393231 ACX393230:ACX393231 AMT393230:AMT393231 AWP393230:AWP393231 BGL393230:BGL393231 BQH393230:BQH393231 CAD393230:CAD393231 CJZ393230:CJZ393231 CTV393230:CTV393231 DDR393230:DDR393231 DNN393230:DNN393231 DXJ393230:DXJ393231 EHF393230:EHF393231 ERB393230:ERB393231 FAX393230:FAX393231 FKT393230:FKT393231 FUP393230:FUP393231 GEL393230:GEL393231 GOH393230:GOH393231 GYD393230:GYD393231 HHZ393230:HHZ393231 HRV393230:HRV393231 IBR393230:IBR393231 ILN393230:ILN393231 IVJ393230:IVJ393231 JFF393230:JFF393231 JPB393230:JPB393231 JYX393230:JYX393231 KIT393230:KIT393231 KSP393230:KSP393231 LCL393230:LCL393231 LMH393230:LMH393231 LWD393230:LWD393231 MFZ393230:MFZ393231 MPV393230:MPV393231 MZR393230:MZR393231 NJN393230:NJN393231 NTJ393230:NTJ393231 ODF393230:ODF393231 ONB393230:ONB393231 OWX393230:OWX393231 PGT393230:PGT393231 PQP393230:PQP393231 QAL393230:QAL393231 QKH393230:QKH393231 QUD393230:QUD393231 RDZ393230:RDZ393231 RNV393230:RNV393231 RXR393230:RXR393231 SHN393230:SHN393231 SRJ393230:SRJ393231 TBF393230:TBF393231 TLB393230:TLB393231 TUX393230:TUX393231 UET393230:UET393231 UOP393230:UOP393231 UYL393230:UYL393231 VIH393230:VIH393231 VSD393230:VSD393231 WBZ393230:WBZ393231 WLV393230:WLV393231 WVR393230:WVR393231 D458766:D458767 JF458766:JF458767 TB458766:TB458767 ACX458766:ACX458767 AMT458766:AMT458767 AWP458766:AWP458767 BGL458766:BGL458767 BQH458766:BQH458767 CAD458766:CAD458767 CJZ458766:CJZ458767 CTV458766:CTV458767 DDR458766:DDR458767 DNN458766:DNN458767 DXJ458766:DXJ458767 EHF458766:EHF458767 ERB458766:ERB458767 FAX458766:FAX458767 FKT458766:FKT458767 FUP458766:FUP458767 GEL458766:GEL458767 GOH458766:GOH458767 GYD458766:GYD458767 HHZ458766:HHZ458767 HRV458766:HRV458767 IBR458766:IBR458767 ILN458766:ILN458767 IVJ458766:IVJ458767 JFF458766:JFF458767 JPB458766:JPB458767 JYX458766:JYX458767 KIT458766:KIT458767 KSP458766:KSP458767 LCL458766:LCL458767 LMH458766:LMH458767 LWD458766:LWD458767 MFZ458766:MFZ458767 MPV458766:MPV458767 MZR458766:MZR458767 NJN458766:NJN458767 NTJ458766:NTJ458767 ODF458766:ODF458767 ONB458766:ONB458767 OWX458766:OWX458767 PGT458766:PGT458767 PQP458766:PQP458767 QAL458766:QAL458767 QKH458766:QKH458767 QUD458766:QUD458767 RDZ458766:RDZ458767 RNV458766:RNV458767 RXR458766:RXR458767 SHN458766:SHN458767 SRJ458766:SRJ458767 TBF458766:TBF458767 TLB458766:TLB458767 TUX458766:TUX458767 UET458766:UET458767 UOP458766:UOP458767 UYL458766:UYL458767 VIH458766:VIH458767 VSD458766:VSD458767 WBZ458766:WBZ458767 WLV458766:WLV458767 WVR458766:WVR458767 D524302:D524303 JF524302:JF524303 TB524302:TB524303 ACX524302:ACX524303 AMT524302:AMT524303 AWP524302:AWP524303 BGL524302:BGL524303 BQH524302:BQH524303 CAD524302:CAD524303 CJZ524302:CJZ524303 CTV524302:CTV524303 DDR524302:DDR524303 DNN524302:DNN524303 DXJ524302:DXJ524303 EHF524302:EHF524303 ERB524302:ERB524303 FAX524302:FAX524303 FKT524302:FKT524303 FUP524302:FUP524303 GEL524302:GEL524303 GOH524302:GOH524303 GYD524302:GYD524303 HHZ524302:HHZ524303 HRV524302:HRV524303 IBR524302:IBR524303 ILN524302:ILN524303 IVJ524302:IVJ524303 JFF524302:JFF524303 JPB524302:JPB524303 JYX524302:JYX524303 KIT524302:KIT524303 KSP524302:KSP524303 LCL524302:LCL524303 LMH524302:LMH524303 LWD524302:LWD524303 MFZ524302:MFZ524303 MPV524302:MPV524303 MZR524302:MZR524303 NJN524302:NJN524303 NTJ524302:NTJ524303 ODF524302:ODF524303 ONB524302:ONB524303 OWX524302:OWX524303 PGT524302:PGT524303 PQP524302:PQP524303 QAL524302:QAL524303 QKH524302:QKH524303 QUD524302:QUD524303 RDZ524302:RDZ524303 RNV524302:RNV524303 RXR524302:RXR524303 SHN524302:SHN524303 SRJ524302:SRJ524303 TBF524302:TBF524303 TLB524302:TLB524303 TUX524302:TUX524303 UET524302:UET524303 UOP524302:UOP524303 UYL524302:UYL524303 VIH524302:VIH524303 VSD524302:VSD524303 WBZ524302:WBZ524303 WLV524302:WLV524303 WVR524302:WVR524303 D589838:D589839 JF589838:JF589839 TB589838:TB589839 ACX589838:ACX589839 AMT589838:AMT589839 AWP589838:AWP589839 BGL589838:BGL589839 BQH589838:BQH589839 CAD589838:CAD589839 CJZ589838:CJZ589839 CTV589838:CTV589839 DDR589838:DDR589839 DNN589838:DNN589839 DXJ589838:DXJ589839 EHF589838:EHF589839 ERB589838:ERB589839 FAX589838:FAX589839 FKT589838:FKT589839 FUP589838:FUP589839 GEL589838:GEL589839 GOH589838:GOH589839 GYD589838:GYD589839 HHZ589838:HHZ589839 HRV589838:HRV589839 IBR589838:IBR589839 ILN589838:ILN589839 IVJ589838:IVJ589839 JFF589838:JFF589839 JPB589838:JPB589839 JYX589838:JYX589839 KIT589838:KIT589839 KSP589838:KSP589839 LCL589838:LCL589839 LMH589838:LMH589839 LWD589838:LWD589839 MFZ589838:MFZ589839 MPV589838:MPV589839 MZR589838:MZR589839 NJN589838:NJN589839 NTJ589838:NTJ589839 ODF589838:ODF589839 ONB589838:ONB589839 OWX589838:OWX589839 PGT589838:PGT589839 PQP589838:PQP589839 QAL589838:QAL589839 QKH589838:QKH589839 QUD589838:QUD589839 RDZ589838:RDZ589839 RNV589838:RNV589839 RXR589838:RXR589839 SHN589838:SHN589839 SRJ589838:SRJ589839 TBF589838:TBF589839 TLB589838:TLB589839 TUX589838:TUX589839 UET589838:UET589839 UOP589838:UOP589839 UYL589838:UYL589839 VIH589838:VIH589839 VSD589838:VSD589839 WBZ589838:WBZ589839 WLV589838:WLV589839 WVR589838:WVR589839 D655374:D655375 JF655374:JF655375 TB655374:TB655375 ACX655374:ACX655375 AMT655374:AMT655375 AWP655374:AWP655375 BGL655374:BGL655375 BQH655374:BQH655375 CAD655374:CAD655375 CJZ655374:CJZ655375 CTV655374:CTV655375 DDR655374:DDR655375 DNN655374:DNN655375 DXJ655374:DXJ655375 EHF655374:EHF655375 ERB655374:ERB655375 FAX655374:FAX655375 FKT655374:FKT655375 FUP655374:FUP655375 GEL655374:GEL655375 GOH655374:GOH655375 GYD655374:GYD655375 HHZ655374:HHZ655375 HRV655374:HRV655375 IBR655374:IBR655375 ILN655374:ILN655375 IVJ655374:IVJ655375 JFF655374:JFF655375 JPB655374:JPB655375 JYX655374:JYX655375 KIT655374:KIT655375 KSP655374:KSP655375 LCL655374:LCL655375 LMH655374:LMH655375 LWD655374:LWD655375 MFZ655374:MFZ655375 MPV655374:MPV655375 MZR655374:MZR655375 NJN655374:NJN655375 NTJ655374:NTJ655375 ODF655374:ODF655375 ONB655374:ONB655375 OWX655374:OWX655375 PGT655374:PGT655375 PQP655374:PQP655375 QAL655374:QAL655375 QKH655374:QKH655375 QUD655374:QUD655375 RDZ655374:RDZ655375 RNV655374:RNV655375 RXR655374:RXR655375 SHN655374:SHN655375 SRJ655374:SRJ655375 TBF655374:TBF655375 TLB655374:TLB655375 TUX655374:TUX655375 UET655374:UET655375 UOP655374:UOP655375 UYL655374:UYL655375 VIH655374:VIH655375 VSD655374:VSD655375 WBZ655374:WBZ655375 WLV655374:WLV655375 WVR655374:WVR655375 D720910:D720911 JF720910:JF720911 TB720910:TB720911 ACX720910:ACX720911 AMT720910:AMT720911 AWP720910:AWP720911 BGL720910:BGL720911 BQH720910:BQH720911 CAD720910:CAD720911 CJZ720910:CJZ720911 CTV720910:CTV720911 DDR720910:DDR720911 DNN720910:DNN720911 DXJ720910:DXJ720911 EHF720910:EHF720911 ERB720910:ERB720911 FAX720910:FAX720911 FKT720910:FKT720911 FUP720910:FUP720911 GEL720910:GEL720911 GOH720910:GOH720911 GYD720910:GYD720911 HHZ720910:HHZ720911 HRV720910:HRV720911 IBR720910:IBR720911 ILN720910:ILN720911 IVJ720910:IVJ720911 JFF720910:JFF720911 JPB720910:JPB720911 JYX720910:JYX720911 KIT720910:KIT720911 KSP720910:KSP720911 LCL720910:LCL720911 LMH720910:LMH720911 LWD720910:LWD720911 MFZ720910:MFZ720911 MPV720910:MPV720911 MZR720910:MZR720911 NJN720910:NJN720911 NTJ720910:NTJ720911 ODF720910:ODF720911 ONB720910:ONB720911 OWX720910:OWX720911 PGT720910:PGT720911 PQP720910:PQP720911 QAL720910:QAL720911 QKH720910:QKH720911 QUD720910:QUD720911 RDZ720910:RDZ720911 RNV720910:RNV720911 RXR720910:RXR720911 SHN720910:SHN720911 SRJ720910:SRJ720911 TBF720910:TBF720911 TLB720910:TLB720911 TUX720910:TUX720911 UET720910:UET720911 UOP720910:UOP720911 UYL720910:UYL720911 VIH720910:VIH720911 VSD720910:VSD720911 WBZ720910:WBZ720911 WLV720910:WLV720911 WVR720910:WVR720911 D786446:D786447 JF786446:JF786447 TB786446:TB786447 ACX786446:ACX786447 AMT786446:AMT786447 AWP786446:AWP786447 BGL786446:BGL786447 BQH786446:BQH786447 CAD786446:CAD786447 CJZ786446:CJZ786447 CTV786446:CTV786447 DDR786446:DDR786447 DNN786446:DNN786447 DXJ786446:DXJ786447 EHF786446:EHF786447 ERB786446:ERB786447 FAX786446:FAX786447 FKT786446:FKT786447 FUP786446:FUP786447 GEL786446:GEL786447 GOH786446:GOH786447 GYD786446:GYD786447 HHZ786446:HHZ786447 HRV786446:HRV786447 IBR786446:IBR786447 ILN786446:ILN786447 IVJ786446:IVJ786447 JFF786446:JFF786447 JPB786446:JPB786447 JYX786446:JYX786447 KIT786446:KIT786447 KSP786446:KSP786447 LCL786446:LCL786447 LMH786446:LMH786447 LWD786446:LWD786447 MFZ786446:MFZ786447 MPV786446:MPV786447 MZR786446:MZR786447 NJN786446:NJN786447 NTJ786446:NTJ786447 ODF786446:ODF786447 ONB786446:ONB786447 OWX786446:OWX786447 PGT786446:PGT786447 PQP786446:PQP786447 QAL786446:QAL786447 QKH786446:QKH786447 QUD786446:QUD786447 RDZ786446:RDZ786447 RNV786446:RNV786447 RXR786446:RXR786447 SHN786446:SHN786447 SRJ786446:SRJ786447 TBF786446:TBF786447 TLB786446:TLB786447 TUX786446:TUX786447 UET786446:UET786447 UOP786446:UOP786447 UYL786446:UYL786447 VIH786446:VIH786447 VSD786446:VSD786447 WBZ786446:WBZ786447 WLV786446:WLV786447 WVR786446:WVR786447 D851982:D851983 JF851982:JF851983 TB851982:TB851983 ACX851982:ACX851983 AMT851982:AMT851983 AWP851982:AWP851983 BGL851982:BGL851983 BQH851982:BQH851983 CAD851982:CAD851983 CJZ851982:CJZ851983 CTV851982:CTV851983 DDR851982:DDR851983 DNN851982:DNN851983 DXJ851982:DXJ851983 EHF851982:EHF851983 ERB851982:ERB851983 FAX851982:FAX851983 FKT851982:FKT851983 FUP851982:FUP851983 GEL851982:GEL851983 GOH851982:GOH851983 GYD851982:GYD851983 HHZ851982:HHZ851983 HRV851982:HRV851983 IBR851982:IBR851983 ILN851982:ILN851983 IVJ851982:IVJ851983 JFF851982:JFF851983 JPB851982:JPB851983 JYX851982:JYX851983 KIT851982:KIT851983 KSP851982:KSP851983 LCL851982:LCL851983 LMH851982:LMH851983 LWD851982:LWD851983 MFZ851982:MFZ851983 MPV851982:MPV851983 MZR851982:MZR851983 NJN851982:NJN851983 NTJ851982:NTJ851983 ODF851982:ODF851983 ONB851982:ONB851983 OWX851982:OWX851983 PGT851982:PGT851983 PQP851982:PQP851983 QAL851982:QAL851983 QKH851982:QKH851983 QUD851982:QUD851983 RDZ851982:RDZ851983 RNV851982:RNV851983 RXR851982:RXR851983 SHN851982:SHN851983 SRJ851982:SRJ851983 TBF851982:TBF851983 TLB851982:TLB851983 TUX851982:TUX851983 UET851982:UET851983 UOP851982:UOP851983 UYL851982:UYL851983 VIH851982:VIH851983 VSD851982:VSD851983 WBZ851982:WBZ851983 WLV851982:WLV851983 WVR851982:WVR851983 D917518:D917519 JF917518:JF917519 TB917518:TB917519 ACX917518:ACX917519 AMT917518:AMT917519 AWP917518:AWP917519 BGL917518:BGL917519 BQH917518:BQH917519 CAD917518:CAD917519 CJZ917518:CJZ917519 CTV917518:CTV917519 DDR917518:DDR917519 DNN917518:DNN917519 DXJ917518:DXJ917519 EHF917518:EHF917519 ERB917518:ERB917519 FAX917518:FAX917519 FKT917518:FKT917519 FUP917518:FUP917519 GEL917518:GEL917519 GOH917518:GOH917519 GYD917518:GYD917519 HHZ917518:HHZ917519 HRV917518:HRV917519 IBR917518:IBR917519 ILN917518:ILN917519 IVJ917518:IVJ917519 JFF917518:JFF917519 JPB917518:JPB917519 JYX917518:JYX917519 KIT917518:KIT917519 KSP917518:KSP917519 LCL917518:LCL917519 LMH917518:LMH917519 LWD917518:LWD917519 MFZ917518:MFZ917519 MPV917518:MPV917519 MZR917518:MZR917519 NJN917518:NJN917519 NTJ917518:NTJ917519 ODF917518:ODF917519 ONB917518:ONB917519 OWX917518:OWX917519 PGT917518:PGT917519 PQP917518:PQP917519 QAL917518:QAL917519 QKH917518:QKH917519 QUD917518:QUD917519 RDZ917518:RDZ917519 RNV917518:RNV917519 RXR917518:RXR917519 SHN917518:SHN917519 SRJ917518:SRJ917519 TBF917518:TBF917519 TLB917518:TLB917519 TUX917518:TUX917519 UET917518:UET917519 UOP917518:UOP917519 UYL917518:UYL917519 VIH917518:VIH917519 VSD917518:VSD917519 WBZ917518:WBZ917519 WLV917518:WLV917519 WVR917518:WVR917519 D983054:D983055 JF983054:JF983055 TB983054:TB983055 ACX983054:ACX983055 AMT983054:AMT983055 AWP983054:AWP983055 BGL983054:BGL983055 BQH983054:BQH983055 CAD983054:CAD983055 CJZ983054:CJZ983055 CTV983054:CTV983055 DDR983054:DDR983055 DNN983054:DNN983055 DXJ983054:DXJ983055 EHF983054:EHF983055 ERB983054:ERB983055 FAX983054:FAX983055 FKT983054:FKT983055 FUP983054:FUP983055 GEL983054:GEL983055 GOH983054:GOH983055 GYD983054:GYD983055 HHZ983054:HHZ983055 HRV983054:HRV983055 IBR983054:IBR983055 ILN983054:ILN983055 IVJ983054:IVJ983055 JFF983054:JFF983055 JPB983054:JPB983055 JYX983054:JYX983055 KIT983054:KIT983055 KSP983054:KSP983055 LCL983054:LCL983055 LMH983054:LMH983055 LWD983054:LWD983055 MFZ983054:MFZ983055 MPV983054:MPV983055 MZR983054:MZR983055 NJN983054:NJN983055 NTJ983054:NTJ983055 ODF983054:ODF983055 ONB983054:ONB983055 OWX983054:OWX983055 PGT983054:PGT983055 PQP983054:PQP983055 QAL983054:QAL983055 QKH983054:QKH983055 QUD983054:QUD983055 RDZ983054:RDZ983055 RNV983054:RNV983055 RXR983054:RXR983055 SHN983054:SHN983055 SRJ983054:SRJ983055 TBF983054:TBF983055 TLB983054:TLB983055 TUX983054:TUX983055 UET983054:UET983055 UOP983054:UOP983055 UYL983054:UYL983055 VIH983054:VIH983055 VSD983054:VSD983055 WBZ983054:WBZ983055 WLV983054:WLV983055 WVR983054:WVR983055" xr:uid="{9FE5DB0A-5730-4FCA-8DF2-052A5FEE041F}">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4DC38-CE41-4A40-A613-9239EB9C7777}">
  <sheetPr>
    <pageSetUpPr fitToPage="1"/>
  </sheetPr>
  <dimension ref="A1:O118"/>
  <sheetViews>
    <sheetView zoomScale="85" zoomScaleNormal="85" zoomScaleSheetLayoutView="100" workbookViewId="0">
      <selection activeCell="C13" sqref="C13:D14"/>
    </sheetView>
  </sheetViews>
  <sheetFormatPr defaultColWidth="9.28515625" defaultRowHeight="12.75"/>
  <cols>
    <col min="1" max="1" width="3.42578125" style="2" customWidth="1"/>
    <col min="2" max="2" width="19" style="2" customWidth="1"/>
    <col min="3" max="3" width="14.7109375" style="2" customWidth="1"/>
    <col min="4" max="4" width="18.7109375" style="2" customWidth="1"/>
    <col min="5" max="5" width="17" style="2" customWidth="1"/>
    <col min="6" max="6" width="0.5703125" style="2" customWidth="1"/>
    <col min="7" max="7" width="14.42578125" style="2" customWidth="1"/>
    <col min="8" max="8" width="10.42578125" style="2" customWidth="1"/>
    <col min="9" max="9" width="10.5703125" style="2" customWidth="1"/>
    <col min="10" max="10" width="32.5703125" style="2" customWidth="1"/>
    <col min="11" max="256" width="9.28515625" style="2"/>
    <col min="257" max="257" width="3.42578125" style="2" customWidth="1"/>
    <col min="258" max="258" width="19" style="2" customWidth="1"/>
    <col min="259" max="259" width="14.7109375" style="2" customWidth="1"/>
    <col min="260" max="260" width="18.7109375" style="2" customWidth="1"/>
    <col min="261" max="261" width="17" style="2" customWidth="1"/>
    <col min="262" max="262" width="0.5703125" style="2" customWidth="1"/>
    <col min="263" max="263" width="14.42578125" style="2" customWidth="1"/>
    <col min="264" max="264" width="10.42578125" style="2" customWidth="1"/>
    <col min="265" max="265" width="10.5703125" style="2" customWidth="1"/>
    <col min="266" max="266" width="32.5703125" style="2" customWidth="1"/>
    <col min="267" max="512" width="9.28515625" style="2"/>
    <col min="513" max="513" width="3.42578125" style="2" customWidth="1"/>
    <col min="514" max="514" width="19" style="2" customWidth="1"/>
    <col min="515" max="515" width="14.7109375" style="2" customWidth="1"/>
    <col min="516" max="516" width="18.7109375" style="2" customWidth="1"/>
    <col min="517" max="517" width="17" style="2" customWidth="1"/>
    <col min="518" max="518" width="0.5703125" style="2" customWidth="1"/>
    <col min="519" max="519" width="14.42578125" style="2" customWidth="1"/>
    <col min="520" max="520" width="10.42578125" style="2" customWidth="1"/>
    <col min="521" max="521" width="10.5703125" style="2" customWidth="1"/>
    <col min="522" max="522" width="32.5703125" style="2" customWidth="1"/>
    <col min="523" max="768" width="9.28515625" style="2"/>
    <col min="769" max="769" width="3.42578125" style="2" customWidth="1"/>
    <col min="770" max="770" width="19" style="2" customWidth="1"/>
    <col min="771" max="771" width="14.7109375" style="2" customWidth="1"/>
    <col min="772" max="772" width="18.7109375" style="2" customWidth="1"/>
    <col min="773" max="773" width="17" style="2" customWidth="1"/>
    <col min="774" max="774" width="0.5703125" style="2" customWidth="1"/>
    <col min="775" max="775" width="14.42578125" style="2" customWidth="1"/>
    <col min="776" max="776" width="10.42578125" style="2" customWidth="1"/>
    <col min="777" max="777" width="10.5703125" style="2" customWidth="1"/>
    <col min="778" max="778" width="32.5703125" style="2" customWidth="1"/>
    <col min="779" max="1024" width="9.28515625" style="2"/>
    <col min="1025" max="1025" width="3.42578125" style="2" customWidth="1"/>
    <col min="1026" max="1026" width="19" style="2" customWidth="1"/>
    <col min="1027" max="1027" width="14.7109375" style="2" customWidth="1"/>
    <col min="1028" max="1028" width="18.7109375" style="2" customWidth="1"/>
    <col min="1029" max="1029" width="17" style="2" customWidth="1"/>
    <col min="1030" max="1030" width="0.5703125" style="2" customWidth="1"/>
    <col min="1031" max="1031" width="14.42578125" style="2" customWidth="1"/>
    <col min="1032" max="1032" width="10.42578125" style="2" customWidth="1"/>
    <col min="1033" max="1033" width="10.5703125" style="2" customWidth="1"/>
    <col min="1034" max="1034" width="32.5703125" style="2" customWidth="1"/>
    <col min="1035" max="1280" width="9.28515625" style="2"/>
    <col min="1281" max="1281" width="3.42578125" style="2" customWidth="1"/>
    <col min="1282" max="1282" width="19" style="2" customWidth="1"/>
    <col min="1283" max="1283" width="14.7109375" style="2" customWidth="1"/>
    <col min="1284" max="1284" width="18.7109375" style="2" customWidth="1"/>
    <col min="1285" max="1285" width="17" style="2" customWidth="1"/>
    <col min="1286" max="1286" width="0.5703125" style="2" customWidth="1"/>
    <col min="1287" max="1287" width="14.42578125" style="2" customWidth="1"/>
    <col min="1288" max="1288" width="10.42578125" style="2" customWidth="1"/>
    <col min="1289" max="1289" width="10.5703125" style="2" customWidth="1"/>
    <col min="1290" max="1290" width="32.5703125" style="2" customWidth="1"/>
    <col min="1291" max="1536" width="9.28515625" style="2"/>
    <col min="1537" max="1537" width="3.42578125" style="2" customWidth="1"/>
    <col min="1538" max="1538" width="19" style="2" customWidth="1"/>
    <col min="1539" max="1539" width="14.7109375" style="2" customWidth="1"/>
    <col min="1540" max="1540" width="18.7109375" style="2" customWidth="1"/>
    <col min="1541" max="1541" width="17" style="2" customWidth="1"/>
    <col min="1542" max="1542" width="0.5703125" style="2" customWidth="1"/>
    <col min="1543" max="1543" width="14.42578125" style="2" customWidth="1"/>
    <col min="1544" max="1544" width="10.42578125" style="2" customWidth="1"/>
    <col min="1545" max="1545" width="10.5703125" style="2" customWidth="1"/>
    <col min="1546" max="1546" width="32.5703125" style="2" customWidth="1"/>
    <col min="1547" max="1792" width="9.28515625" style="2"/>
    <col min="1793" max="1793" width="3.42578125" style="2" customWidth="1"/>
    <col min="1794" max="1794" width="19" style="2" customWidth="1"/>
    <col min="1795" max="1795" width="14.7109375" style="2" customWidth="1"/>
    <col min="1796" max="1796" width="18.7109375" style="2" customWidth="1"/>
    <col min="1797" max="1797" width="17" style="2" customWidth="1"/>
    <col min="1798" max="1798" width="0.5703125" style="2" customWidth="1"/>
    <col min="1799" max="1799" width="14.42578125" style="2" customWidth="1"/>
    <col min="1800" max="1800" width="10.42578125" style="2" customWidth="1"/>
    <col min="1801" max="1801" width="10.5703125" style="2" customWidth="1"/>
    <col min="1802" max="1802" width="32.5703125" style="2" customWidth="1"/>
    <col min="1803" max="2048" width="9.28515625" style="2"/>
    <col min="2049" max="2049" width="3.42578125" style="2" customWidth="1"/>
    <col min="2050" max="2050" width="19" style="2" customWidth="1"/>
    <col min="2051" max="2051" width="14.7109375" style="2" customWidth="1"/>
    <col min="2052" max="2052" width="18.7109375" style="2" customWidth="1"/>
    <col min="2053" max="2053" width="17" style="2" customWidth="1"/>
    <col min="2054" max="2054" width="0.5703125" style="2" customWidth="1"/>
    <col min="2055" max="2055" width="14.42578125" style="2" customWidth="1"/>
    <col min="2056" max="2056" width="10.42578125" style="2" customWidth="1"/>
    <col min="2057" max="2057" width="10.5703125" style="2" customWidth="1"/>
    <col min="2058" max="2058" width="32.5703125" style="2" customWidth="1"/>
    <col min="2059" max="2304" width="9.28515625" style="2"/>
    <col min="2305" max="2305" width="3.42578125" style="2" customWidth="1"/>
    <col min="2306" max="2306" width="19" style="2" customWidth="1"/>
    <col min="2307" max="2307" width="14.7109375" style="2" customWidth="1"/>
    <col min="2308" max="2308" width="18.7109375" style="2" customWidth="1"/>
    <col min="2309" max="2309" width="17" style="2" customWidth="1"/>
    <col min="2310" max="2310" width="0.5703125" style="2" customWidth="1"/>
    <col min="2311" max="2311" width="14.42578125" style="2" customWidth="1"/>
    <col min="2312" max="2312" width="10.42578125" style="2" customWidth="1"/>
    <col min="2313" max="2313" width="10.5703125" style="2" customWidth="1"/>
    <col min="2314" max="2314" width="32.5703125" style="2" customWidth="1"/>
    <col min="2315" max="2560" width="9.28515625" style="2"/>
    <col min="2561" max="2561" width="3.42578125" style="2" customWidth="1"/>
    <col min="2562" max="2562" width="19" style="2" customWidth="1"/>
    <col min="2563" max="2563" width="14.7109375" style="2" customWidth="1"/>
    <col min="2564" max="2564" width="18.7109375" style="2" customWidth="1"/>
    <col min="2565" max="2565" width="17" style="2" customWidth="1"/>
    <col min="2566" max="2566" width="0.5703125" style="2" customWidth="1"/>
    <col min="2567" max="2567" width="14.42578125" style="2" customWidth="1"/>
    <col min="2568" max="2568" width="10.42578125" style="2" customWidth="1"/>
    <col min="2569" max="2569" width="10.5703125" style="2" customWidth="1"/>
    <col min="2570" max="2570" width="32.5703125" style="2" customWidth="1"/>
    <col min="2571" max="2816" width="9.28515625" style="2"/>
    <col min="2817" max="2817" width="3.42578125" style="2" customWidth="1"/>
    <col min="2818" max="2818" width="19" style="2" customWidth="1"/>
    <col min="2819" max="2819" width="14.7109375" style="2" customWidth="1"/>
    <col min="2820" max="2820" width="18.7109375" style="2" customWidth="1"/>
    <col min="2821" max="2821" width="17" style="2" customWidth="1"/>
    <col min="2822" max="2822" width="0.5703125" style="2" customWidth="1"/>
    <col min="2823" max="2823" width="14.42578125" style="2" customWidth="1"/>
    <col min="2824" max="2824" width="10.42578125" style="2" customWidth="1"/>
    <col min="2825" max="2825" width="10.5703125" style="2" customWidth="1"/>
    <col min="2826" max="2826" width="32.5703125" style="2" customWidth="1"/>
    <col min="2827" max="3072" width="9.28515625" style="2"/>
    <col min="3073" max="3073" width="3.42578125" style="2" customWidth="1"/>
    <col min="3074" max="3074" width="19" style="2" customWidth="1"/>
    <col min="3075" max="3075" width="14.7109375" style="2" customWidth="1"/>
    <col min="3076" max="3076" width="18.7109375" style="2" customWidth="1"/>
    <col min="3077" max="3077" width="17" style="2" customWidth="1"/>
    <col min="3078" max="3078" width="0.5703125" style="2" customWidth="1"/>
    <col min="3079" max="3079" width="14.42578125" style="2" customWidth="1"/>
    <col min="3080" max="3080" width="10.42578125" style="2" customWidth="1"/>
    <col min="3081" max="3081" width="10.5703125" style="2" customWidth="1"/>
    <col min="3082" max="3082" width="32.5703125" style="2" customWidth="1"/>
    <col min="3083" max="3328" width="9.28515625" style="2"/>
    <col min="3329" max="3329" width="3.42578125" style="2" customWidth="1"/>
    <col min="3330" max="3330" width="19" style="2" customWidth="1"/>
    <col min="3331" max="3331" width="14.7109375" style="2" customWidth="1"/>
    <col min="3332" max="3332" width="18.7109375" style="2" customWidth="1"/>
    <col min="3333" max="3333" width="17" style="2" customWidth="1"/>
    <col min="3334" max="3334" width="0.5703125" style="2" customWidth="1"/>
    <col min="3335" max="3335" width="14.42578125" style="2" customWidth="1"/>
    <col min="3336" max="3336" width="10.42578125" style="2" customWidth="1"/>
    <col min="3337" max="3337" width="10.5703125" style="2" customWidth="1"/>
    <col min="3338" max="3338" width="32.5703125" style="2" customWidth="1"/>
    <col min="3339" max="3584" width="9.28515625" style="2"/>
    <col min="3585" max="3585" width="3.42578125" style="2" customWidth="1"/>
    <col min="3586" max="3586" width="19" style="2" customWidth="1"/>
    <col min="3587" max="3587" width="14.7109375" style="2" customWidth="1"/>
    <col min="3588" max="3588" width="18.7109375" style="2" customWidth="1"/>
    <col min="3589" max="3589" width="17" style="2" customWidth="1"/>
    <col min="3590" max="3590" width="0.5703125" style="2" customWidth="1"/>
    <col min="3591" max="3591" width="14.42578125" style="2" customWidth="1"/>
    <col min="3592" max="3592" width="10.42578125" style="2" customWidth="1"/>
    <col min="3593" max="3593" width="10.5703125" style="2" customWidth="1"/>
    <col min="3594" max="3594" width="32.5703125" style="2" customWidth="1"/>
    <col min="3595" max="3840" width="9.28515625" style="2"/>
    <col min="3841" max="3841" width="3.42578125" style="2" customWidth="1"/>
    <col min="3842" max="3842" width="19" style="2" customWidth="1"/>
    <col min="3843" max="3843" width="14.7109375" style="2" customWidth="1"/>
    <col min="3844" max="3844" width="18.7109375" style="2" customWidth="1"/>
    <col min="3845" max="3845" width="17" style="2" customWidth="1"/>
    <col min="3846" max="3846" width="0.5703125" style="2" customWidth="1"/>
    <col min="3847" max="3847" width="14.42578125" style="2" customWidth="1"/>
    <col min="3848" max="3848" width="10.42578125" style="2" customWidth="1"/>
    <col min="3849" max="3849" width="10.5703125" style="2" customWidth="1"/>
    <col min="3850" max="3850" width="32.5703125" style="2" customWidth="1"/>
    <col min="3851" max="4096" width="9.28515625" style="2"/>
    <col min="4097" max="4097" width="3.42578125" style="2" customWidth="1"/>
    <col min="4098" max="4098" width="19" style="2" customWidth="1"/>
    <col min="4099" max="4099" width="14.7109375" style="2" customWidth="1"/>
    <col min="4100" max="4100" width="18.7109375" style="2" customWidth="1"/>
    <col min="4101" max="4101" width="17" style="2" customWidth="1"/>
    <col min="4102" max="4102" width="0.5703125" style="2" customWidth="1"/>
    <col min="4103" max="4103" width="14.42578125" style="2" customWidth="1"/>
    <col min="4104" max="4104" width="10.42578125" style="2" customWidth="1"/>
    <col min="4105" max="4105" width="10.5703125" style="2" customWidth="1"/>
    <col min="4106" max="4106" width="32.5703125" style="2" customWidth="1"/>
    <col min="4107" max="4352" width="9.28515625" style="2"/>
    <col min="4353" max="4353" width="3.42578125" style="2" customWidth="1"/>
    <col min="4354" max="4354" width="19" style="2" customWidth="1"/>
    <col min="4355" max="4355" width="14.7109375" style="2" customWidth="1"/>
    <col min="4356" max="4356" width="18.7109375" style="2" customWidth="1"/>
    <col min="4357" max="4357" width="17" style="2" customWidth="1"/>
    <col min="4358" max="4358" width="0.5703125" style="2" customWidth="1"/>
    <col min="4359" max="4359" width="14.42578125" style="2" customWidth="1"/>
    <col min="4360" max="4360" width="10.42578125" style="2" customWidth="1"/>
    <col min="4361" max="4361" width="10.5703125" style="2" customWidth="1"/>
    <col min="4362" max="4362" width="32.5703125" style="2" customWidth="1"/>
    <col min="4363" max="4608" width="9.28515625" style="2"/>
    <col min="4609" max="4609" width="3.42578125" style="2" customWidth="1"/>
    <col min="4610" max="4610" width="19" style="2" customWidth="1"/>
    <col min="4611" max="4611" width="14.7109375" style="2" customWidth="1"/>
    <col min="4612" max="4612" width="18.7109375" style="2" customWidth="1"/>
    <col min="4613" max="4613" width="17" style="2" customWidth="1"/>
    <col min="4614" max="4614" width="0.5703125" style="2" customWidth="1"/>
    <col min="4615" max="4615" width="14.42578125" style="2" customWidth="1"/>
    <col min="4616" max="4616" width="10.42578125" style="2" customWidth="1"/>
    <col min="4617" max="4617" width="10.5703125" style="2" customWidth="1"/>
    <col min="4618" max="4618" width="32.5703125" style="2" customWidth="1"/>
    <col min="4619" max="4864" width="9.28515625" style="2"/>
    <col min="4865" max="4865" width="3.42578125" style="2" customWidth="1"/>
    <col min="4866" max="4866" width="19" style="2" customWidth="1"/>
    <col min="4867" max="4867" width="14.7109375" style="2" customWidth="1"/>
    <col min="4868" max="4868" width="18.7109375" style="2" customWidth="1"/>
    <col min="4869" max="4869" width="17" style="2" customWidth="1"/>
    <col min="4870" max="4870" width="0.5703125" style="2" customWidth="1"/>
    <col min="4871" max="4871" width="14.42578125" style="2" customWidth="1"/>
    <col min="4872" max="4872" width="10.42578125" style="2" customWidth="1"/>
    <col min="4873" max="4873" width="10.5703125" style="2" customWidth="1"/>
    <col min="4874" max="4874" width="32.5703125" style="2" customWidth="1"/>
    <col min="4875" max="5120" width="9.28515625" style="2"/>
    <col min="5121" max="5121" width="3.42578125" style="2" customWidth="1"/>
    <col min="5122" max="5122" width="19" style="2" customWidth="1"/>
    <col min="5123" max="5123" width="14.7109375" style="2" customWidth="1"/>
    <col min="5124" max="5124" width="18.7109375" style="2" customWidth="1"/>
    <col min="5125" max="5125" width="17" style="2" customWidth="1"/>
    <col min="5126" max="5126" width="0.5703125" style="2" customWidth="1"/>
    <col min="5127" max="5127" width="14.42578125" style="2" customWidth="1"/>
    <col min="5128" max="5128" width="10.42578125" style="2" customWidth="1"/>
    <col min="5129" max="5129" width="10.5703125" style="2" customWidth="1"/>
    <col min="5130" max="5130" width="32.5703125" style="2" customWidth="1"/>
    <col min="5131" max="5376" width="9.28515625" style="2"/>
    <col min="5377" max="5377" width="3.42578125" style="2" customWidth="1"/>
    <col min="5378" max="5378" width="19" style="2" customWidth="1"/>
    <col min="5379" max="5379" width="14.7109375" style="2" customWidth="1"/>
    <col min="5380" max="5380" width="18.7109375" style="2" customWidth="1"/>
    <col min="5381" max="5381" width="17" style="2" customWidth="1"/>
    <col min="5382" max="5382" width="0.5703125" style="2" customWidth="1"/>
    <col min="5383" max="5383" width="14.42578125" style="2" customWidth="1"/>
    <col min="5384" max="5384" width="10.42578125" style="2" customWidth="1"/>
    <col min="5385" max="5385" width="10.5703125" style="2" customWidth="1"/>
    <col min="5386" max="5386" width="32.5703125" style="2" customWidth="1"/>
    <col min="5387" max="5632" width="9.28515625" style="2"/>
    <col min="5633" max="5633" width="3.42578125" style="2" customWidth="1"/>
    <col min="5634" max="5634" width="19" style="2" customWidth="1"/>
    <col min="5635" max="5635" width="14.7109375" style="2" customWidth="1"/>
    <col min="5636" max="5636" width="18.7109375" style="2" customWidth="1"/>
    <col min="5637" max="5637" width="17" style="2" customWidth="1"/>
    <col min="5638" max="5638" width="0.5703125" style="2" customWidth="1"/>
    <col min="5639" max="5639" width="14.42578125" style="2" customWidth="1"/>
    <col min="5640" max="5640" width="10.42578125" style="2" customWidth="1"/>
    <col min="5641" max="5641" width="10.5703125" style="2" customWidth="1"/>
    <col min="5642" max="5642" width="32.5703125" style="2" customWidth="1"/>
    <col min="5643" max="5888" width="9.28515625" style="2"/>
    <col min="5889" max="5889" width="3.42578125" style="2" customWidth="1"/>
    <col min="5890" max="5890" width="19" style="2" customWidth="1"/>
    <col min="5891" max="5891" width="14.7109375" style="2" customWidth="1"/>
    <col min="5892" max="5892" width="18.7109375" style="2" customWidth="1"/>
    <col min="5893" max="5893" width="17" style="2" customWidth="1"/>
    <col min="5894" max="5894" width="0.5703125" style="2" customWidth="1"/>
    <col min="5895" max="5895" width="14.42578125" style="2" customWidth="1"/>
    <col min="5896" max="5896" width="10.42578125" style="2" customWidth="1"/>
    <col min="5897" max="5897" width="10.5703125" style="2" customWidth="1"/>
    <col min="5898" max="5898" width="32.5703125" style="2" customWidth="1"/>
    <col min="5899" max="6144" width="9.28515625" style="2"/>
    <col min="6145" max="6145" width="3.42578125" style="2" customWidth="1"/>
    <col min="6146" max="6146" width="19" style="2" customWidth="1"/>
    <col min="6147" max="6147" width="14.7109375" style="2" customWidth="1"/>
    <col min="6148" max="6148" width="18.7109375" style="2" customWidth="1"/>
    <col min="6149" max="6149" width="17" style="2" customWidth="1"/>
    <col min="6150" max="6150" width="0.5703125" style="2" customWidth="1"/>
    <col min="6151" max="6151" width="14.42578125" style="2" customWidth="1"/>
    <col min="6152" max="6152" width="10.42578125" style="2" customWidth="1"/>
    <col min="6153" max="6153" width="10.5703125" style="2" customWidth="1"/>
    <col min="6154" max="6154" width="32.5703125" style="2" customWidth="1"/>
    <col min="6155" max="6400" width="9.28515625" style="2"/>
    <col min="6401" max="6401" width="3.42578125" style="2" customWidth="1"/>
    <col min="6402" max="6402" width="19" style="2" customWidth="1"/>
    <col min="6403" max="6403" width="14.7109375" style="2" customWidth="1"/>
    <col min="6404" max="6404" width="18.7109375" style="2" customWidth="1"/>
    <col min="6405" max="6405" width="17" style="2" customWidth="1"/>
    <col min="6406" max="6406" width="0.5703125" style="2" customWidth="1"/>
    <col min="6407" max="6407" width="14.42578125" style="2" customWidth="1"/>
    <col min="6408" max="6408" width="10.42578125" style="2" customWidth="1"/>
    <col min="6409" max="6409" width="10.5703125" style="2" customWidth="1"/>
    <col min="6410" max="6410" width="32.5703125" style="2" customWidth="1"/>
    <col min="6411" max="6656" width="9.28515625" style="2"/>
    <col min="6657" max="6657" width="3.42578125" style="2" customWidth="1"/>
    <col min="6658" max="6658" width="19" style="2" customWidth="1"/>
    <col min="6659" max="6659" width="14.7109375" style="2" customWidth="1"/>
    <col min="6660" max="6660" width="18.7109375" style="2" customWidth="1"/>
    <col min="6661" max="6661" width="17" style="2" customWidth="1"/>
    <col min="6662" max="6662" width="0.5703125" style="2" customWidth="1"/>
    <col min="6663" max="6663" width="14.42578125" style="2" customWidth="1"/>
    <col min="6664" max="6664" width="10.42578125" style="2" customWidth="1"/>
    <col min="6665" max="6665" width="10.5703125" style="2" customWidth="1"/>
    <col min="6666" max="6666" width="32.5703125" style="2" customWidth="1"/>
    <col min="6667" max="6912" width="9.28515625" style="2"/>
    <col min="6913" max="6913" width="3.42578125" style="2" customWidth="1"/>
    <col min="6914" max="6914" width="19" style="2" customWidth="1"/>
    <col min="6915" max="6915" width="14.7109375" style="2" customWidth="1"/>
    <col min="6916" max="6916" width="18.7109375" style="2" customWidth="1"/>
    <col min="6917" max="6917" width="17" style="2" customWidth="1"/>
    <col min="6918" max="6918" width="0.5703125" style="2" customWidth="1"/>
    <col min="6919" max="6919" width="14.42578125" style="2" customWidth="1"/>
    <col min="6920" max="6920" width="10.42578125" style="2" customWidth="1"/>
    <col min="6921" max="6921" width="10.5703125" style="2" customWidth="1"/>
    <col min="6922" max="6922" width="32.5703125" style="2" customWidth="1"/>
    <col min="6923" max="7168" width="9.28515625" style="2"/>
    <col min="7169" max="7169" width="3.42578125" style="2" customWidth="1"/>
    <col min="7170" max="7170" width="19" style="2" customWidth="1"/>
    <col min="7171" max="7171" width="14.7109375" style="2" customWidth="1"/>
    <col min="7172" max="7172" width="18.7109375" style="2" customWidth="1"/>
    <col min="7173" max="7173" width="17" style="2" customWidth="1"/>
    <col min="7174" max="7174" width="0.5703125" style="2" customWidth="1"/>
    <col min="7175" max="7175" width="14.42578125" style="2" customWidth="1"/>
    <col min="7176" max="7176" width="10.42578125" style="2" customWidth="1"/>
    <col min="7177" max="7177" width="10.5703125" style="2" customWidth="1"/>
    <col min="7178" max="7178" width="32.5703125" style="2" customWidth="1"/>
    <col min="7179" max="7424" width="9.28515625" style="2"/>
    <col min="7425" max="7425" width="3.42578125" style="2" customWidth="1"/>
    <col min="7426" max="7426" width="19" style="2" customWidth="1"/>
    <col min="7427" max="7427" width="14.7109375" style="2" customWidth="1"/>
    <col min="7428" max="7428" width="18.7109375" style="2" customWidth="1"/>
    <col min="7429" max="7429" width="17" style="2" customWidth="1"/>
    <col min="7430" max="7430" width="0.5703125" style="2" customWidth="1"/>
    <col min="7431" max="7431" width="14.42578125" style="2" customWidth="1"/>
    <col min="7432" max="7432" width="10.42578125" style="2" customWidth="1"/>
    <col min="7433" max="7433" width="10.5703125" style="2" customWidth="1"/>
    <col min="7434" max="7434" width="32.5703125" style="2" customWidth="1"/>
    <col min="7435" max="7680" width="9.28515625" style="2"/>
    <col min="7681" max="7681" width="3.42578125" style="2" customWidth="1"/>
    <col min="7682" max="7682" width="19" style="2" customWidth="1"/>
    <col min="7683" max="7683" width="14.7109375" style="2" customWidth="1"/>
    <col min="7684" max="7684" width="18.7109375" style="2" customWidth="1"/>
    <col min="7685" max="7685" width="17" style="2" customWidth="1"/>
    <col min="7686" max="7686" width="0.5703125" style="2" customWidth="1"/>
    <col min="7687" max="7687" width="14.42578125" style="2" customWidth="1"/>
    <col min="7688" max="7688" width="10.42578125" style="2" customWidth="1"/>
    <col min="7689" max="7689" width="10.5703125" style="2" customWidth="1"/>
    <col min="7690" max="7690" width="32.5703125" style="2" customWidth="1"/>
    <col min="7691" max="7936" width="9.28515625" style="2"/>
    <col min="7937" max="7937" width="3.42578125" style="2" customWidth="1"/>
    <col min="7938" max="7938" width="19" style="2" customWidth="1"/>
    <col min="7939" max="7939" width="14.7109375" style="2" customWidth="1"/>
    <col min="7940" max="7940" width="18.7109375" style="2" customWidth="1"/>
    <col min="7941" max="7941" width="17" style="2" customWidth="1"/>
    <col min="7942" max="7942" width="0.5703125" style="2" customWidth="1"/>
    <col min="7943" max="7943" width="14.42578125" style="2" customWidth="1"/>
    <col min="7944" max="7944" width="10.42578125" style="2" customWidth="1"/>
    <col min="7945" max="7945" width="10.5703125" style="2" customWidth="1"/>
    <col min="7946" max="7946" width="32.5703125" style="2" customWidth="1"/>
    <col min="7947" max="8192" width="9.28515625" style="2"/>
    <col min="8193" max="8193" width="3.42578125" style="2" customWidth="1"/>
    <col min="8194" max="8194" width="19" style="2" customWidth="1"/>
    <col min="8195" max="8195" width="14.7109375" style="2" customWidth="1"/>
    <col min="8196" max="8196" width="18.7109375" style="2" customWidth="1"/>
    <col min="8197" max="8197" width="17" style="2" customWidth="1"/>
    <col min="8198" max="8198" width="0.5703125" style="2" customWidth="1"/>
    <col min="8199" max="8199" width="14.42578125" style="2" customWidth="1"/>
    <col min="8200" max="8200" width="10.42578125" style="2" customWidth="1"/>
    <col min="8201" max="8201" width="10.5703125" style="2" customWidth="1"/>
    <col min="8202" max="8202" width="32.5703125" style="2" customWidth="1"/>
    <col min="8203" max="8448" width="9.28515625" style="2"/>
    <col min="8449" max="8449" width="3.42578125" style="2" customWidth="1"/>
    <col min="8450" max="8450" width="19" style="2" customWidth="1"/>
    <col min="8451" max="8451" width="14.7109375" style="2" customWidth="1"/>
    <col min="8452" max="8452" width="18.7109375" style="2" customWidth="1"/>
    <col min="8453" max="8453" width="17" style="2" customWidth="1"/>
    <col min="8454" max="8454" width="0.5703125" style="2" customWidth="1"/>
    <col min="8455" max="8455" width="14.42578125" style="2" customWidth="1"/>
    <col min="8456" max="8456" width="10.42578125" style="2" customWidth="1"/>
    <col min="8457" max="8457" width="10.5703125" style="2" customWidth="1"/>
    <col min="8458" max="8458" width="32.5703125" style="2" customWidth="1"/>
    <col min="8459" max="8704" width="9.28515625" style="2"/>
    <col min="8705" max="8705" width="3.42578125" style="2" customWidth="1"/>
    <col min="8706" max="8706" width="19" style="2" customWidth="1"/>
    <col min="8707" max="8707" width="14.7109375" style="2" customWidth="1"/>
    <col min="8708" max="8708" width="18.7109375" style="2" customWidth="1"/>
    <col min="8709" max="8709" width="17" style="2" customWidth="1"/>
    <col min="8710" max="8710" width="0.5703125" style="2" customWidth="1"/>
    <col min="8711" max="8711" width="14.42578125" style="2" customWidth="1"/>
    <col min="8712" max="8712" width="10.42578125" style="2" customWidth="1"/>
    <col min="8713" max="8713" width="10.5703125" style="2" customWidth="1"/>
    <col min="8714" max="8714" width="32.5703125" style="2" customWidth="1"/>
    <col min="8715" max="8960" width="9.28515625" style="2"/>
    <col min="8961" max="8961" width="3.42578125" style="2" customWidth="1"/>
    <col min="8962" max="8962" width="19" style="2" customWidth="1"/>
    <col min="8963" max="8963" width="14.7109375" style="2" customWidth="1"/>
    <col min="8964" max="8964" width="18.7109375" style="2" customWidth="1"/>
    <col min="8965" max="8965" width="17" style="2" customWidth="1"/>
    <col min="8966" max="8966" width="0.5703125" style="2" customWidth="1"/>
    <col min="8967" max="8967" width="14.42578125" style="2" customWidth="1"/>
    <col min="8968" max="8968" width="10.42578125" style="2" customWidth="1"/>
    <col min="8969" max="8969" width="10.5703125" style="2" customWidth="1"/>
    <col min="8970" max="8970" width="32.5703125" style="2" customWidth="1"/>
    <col min="8971" max="9216" width="9.28515625" style="2"/>
    <col min="9217" max="9217" width="3.42578125" style="2" customWidth="1"/>
    <col min="9218" max="9218" width="19" style="2" customWidth="1"/>
    <col min="9219" max="9219" width="14.7109375" style="2" customWidth="1"/>
    <col min="9220" max="9220" width="18.7109375" style="2" customWidth="1"/>
    <col min="9221" max="9221" width="17" style="2" customWidth="1"/>
    <col min="9222" max="9222" width="0.5703125" style="2" customWidth="1"/>
    <col min="9223" max="9223" width="14.42578125" style="2" customWidth="1"/>
    <col min="9224" max="9224" width="10.42578125" style="2" customWidth="1"/>
    <col min="9225" max="9225" width="10.5703125" style="2" customWidth="1"/>
    <col min="9226" max="9226" width="32.5703125" style="2" customWidth="1"/>
    <col min="9227" max="9472" width="9.28515625" style="2"/>
    <col min="9473" max="9473" width="3.42578125" style="2" customWidth="1"/>
    <col min="9474" max="9474" width="19" style="2" customWidth="1"/>
    <col min="9475" max="9475" width="14.7109375" style="2" customWidth="1"/>
    <col min="9476" max="9476" width="18.7109375" style="2" customWidth="1"/>
    <col min="9477" max="9477" width="17" style="2" customWidth="1"/>
    <col min="9478" max="9478" width="0.5703125" style="2" customWidth="1"/>
    <col min="9479" max="9479" width="14.42578125" style="2" customWidth="1"/>
    <col min="9480" max="9480" width="10.42578125" style="2" customWidth="1"/>
    <col min="9481" max="9481" width="10.5703125" style="2" customWidth="1"/>
    <col min="9482" max="9482" width="32.5703125" style="2" customWidth="1"/>
    <col min="9483" max="9728" width="9.28515625" style="2"/>
    <col min="9729" max="9729" width="3.42578125" style="2" customWidth="1"/>
    <col min="9730" max="9730" width="19" style="2" customWidth="1"/>
    <col min="9731" max="9731" width="14.7109375" style="2" customWidth="1"/>
    <col min="9732" max="9732" width="18.7109375" style="2" customWidth="1"/>
    <col min="9733" max="9733" width="17" style="2" customWidth="1"/>
    <col min="9734" max="9734" width="0.5703125" style="2" customWidth="1"/>
    <col min="9735" max="9735" width="14.42578125" style="2" customWidth="1"/>
    <col min="9736" max="9736" width="10.42578125" style="2" customWidth="1"/>
    <col min="9737" max="9737" width="10.5703125" style="2" customWidth="1"/>
    <col min="9738" max="9738" width="32.5703125" style="2" customWidth="1"/>
    <col min="9739" max="9984" width="9.28515625" style="2"/>
    <col min="9985" max="9985" width="3.42578125" style="2" customWidth="1"/>
    <col min="9986" max="9986" width="19" style="2" customWidth="1"/>
    <col min="9987" max="9987" width="14.7109375" style="2" customWidth="1"/>
    <col min="9988" max="9988" width="18.7109375" style="2" customWidth="1"/>
    <col min="9989" max="9989" width="17" style="2" customWidth="1"/>
    <col min="9990" max="9990" width="0.5703125" style="2" customWidth="1"/>
    <col min="9991" max="9991" width="14.42578125" style="2" customWidth="1"/>
    <col min="9992" max="9992" width="10.42578125" style="2" customWidth="1"/>
    <col min="9993" max="9993" width="10.5703125" style="2" customWidth="1"/>
    <col min="9994" max="9994" width="32.5703125" style="2" customWidth="1"/>
    <col min="9995" max="10240" width="9.28515625" style="2"/>
    <col min="10241" max="10241" width="3.42578125" style="2" customWidth="1"/>
    <col min="10242" max="10242" width="19" style="2" customWidth="1"/>
    <col min="10243" max="10243" width="14.7109375" style="2" customWidth="1"/>
    <col min="10244" max="10244" width="18.7109375" style="2" customWidth="1"/>
    <col min="10245" max="10245" width="17" style="2" customWidth="1"/>
    <col min="10246" max="10246" width="0.5703125" style="2" customWidth="1"/>
    <col min="10247" max="10247" width="14.42578125" style="2" customWidth="1"/>
    <col min="10248" max="10248" width="10.42578125" style="2" customWidth="1"/>
    <col min="10249" max="10249" width="10.5703125" style="2" customWidth="1"/>
    <col min="10250" max="10250" width="32.5703125" style="2" customWidth="1"/>
    <col min="10251" max="10496" width="9.28515625" style="2"/>
    <col min="10497" max="10497" width="3.42578125" style="2" customWidth="1"/>
    <col min="10498" max="10498" width="19" style="2" customWidth="1"/>
    <col min="10499" max="10499" width="14.7109375" style="2" customWidth="1"/>
    <col min="10500" max="10500" width="18.7109375" style="2" customWidth="1"/>
    <col min="10501" max="10501" width="17" style="2" customWidth="1"/>
    <col min="10502" max="10502" width="0.5703125" style="2" customWidth="1"/>
    <col min="10503" max="10503" width="14.42578125" style="2" customWidth="1"/>
    <col min="10504" max="10504" width="10.42578125" style="2" customWidth="1"/>
    <col min="10505" max="10505" width="10.5703125" style="2" customWidth="1"/>
    <col min="10506" max="10506" width="32.5703125" style="2" customWidth="1"/>
    <col min="10507" max="10752" width="9.28515625" style="2"/>
    <col min="10753" max="10753" width="3.42578125" style="2" customWidth="1"/>
    <col min="10754" max="10754" width="19" style="2" customWidth="1"/>
    <col min="10755" max="10755" width="14.7109375" style="2" customWidth="1"/>
    <col min="10756" max="10756" width="18.7109375" style="2" customWidth="1"/>
    <col min="10757" max="10757" width="17" style="2" customWidth="1"/>
    <col min="10758" max="10758" width="0.5703125" style="2" customWidth="1"/>
    <col min="10759" max="10759" width="14.42578125" style="2" customWidth="1"/>
    <col min="10760" max="10760" width="10.42578125" style="2" customWidth="1"/>
    <col min="10761" max="10761" width="10.5703125" style="2" customWidth="1"/>
    <col min="10762" max="10762" width="32.5703125" style="2" customWidth="1"/>
    <col min="10763" max="11008" width="9.28515625" style="2"/>
    <col min="11009" max="11009" width="3.42578125" style="2" customWidth="1"/>
    <col min="11010" max="11010" width="19" style="2" customWidth="1"/>
    <col min="11011" max="11011" width="14.7109375" style="2" customWidth="1"/>
    <col min="11012" max="11012" width="18.7109375" style="2" customWidth="1"/>
    <col min="11013" max="11013" width="17" style="2" customWidth="1"/>
    <col min="11014" max="11014" width="0.5703125" style="2" customWidth="1"/>
    <col min="11015" max="11015" width="14.42578125" style="2" customWidth="1"/>
    <col min="11016" max="11016" width="10.42578125" style="2" customWidth="1"/>
    <col min="11017" max="11017" width="10.5703125" style="2" customWidth="1"/>
    <col min="11018" max="11018" width="32.5703125" style="2" customWidth="1"/>
    <col min="11019" max="11264" width="9.28515625" style="2"/>
    <col min="11265" max="11265" width="3.42578125" style="2" customWidth="1"/>
    <col min="11266" max="11266" width="19" style="2" customWidth="1"/>
    <col min="11267" max="11267" width="14.7109375" style="2" customWidth="1"/>
    <col min="11268" max="11268" width="18.7109375" style="2" customWidth="1"/>
    <col min="11269" max="11269" width="17" style="2" customWidth="1"/>
    <col min="11270" max="11270" width="0.5703125" style="2" customWidth="1"/>
    <col min="11271" max="11271" width="14.42578125" style="2" customWidth="1"/>
    <col min="11272" max="11272" width="10.42578125" style="2" customWidth="1"/>
    <col min="11273" max="11273" width="10.5703125" style="2" customWidth="1"/>
    <col min="11274" max="11274" width="32.5703125" style="2" customWidth="1"/>
    <col min="11275" max="11520" width="9.28515625" style="2"/>
    <col min="11521" max="11521" width="3.42578125" style="2" customWidth="1"/>
    <col min="11522" max="11522" width="19" style="2" customWidth="1"/>
    <col min="11523" max="11523" width="14.7109375" style="2" customWidth="1"/>
    <col min="11524" max="11524" width="18.7109375" style="2" customWidth="1"/>
    <col min="11525" max="11525" width="17" style="2" customWidth="1"/>
    <col min="11526" max="11526" width="0.5703125" style="2" customWidth="1"/>
    <col min="11527" max="11527" width="14.42578125" style="2" customWidth="1"/>
    <col min="11528" max="11528" width="10.42578125" style="2" customWidth="1"/>
    <col min="11529" max="11529" width="10.5703125" style="2" customWidth="1"/>
    <col min="11530" max="11530" width="32.5703125" style="2" customWidth="1"/>
    <col min="11531" max="11776" width="9.28515625" style="2"/>
    <col min="11777" max="11777" width="3.42578125" style="2" customWidth="1"/>
    <col min="11778" max="11778" width="19" style="2" customWidth="1"/>
    <col min="11779" max="11779" width="14.7109375" style="2" customWidth="1"/>
    <col min="11780" max="11780" width="18.7109375" style="2" customWidth="1"/>
    <col min="11781" max="11781" width="17" style="2" customWidth="1"/>
    <col min="11782" max="11782" width="0.5703125" style="2" customWidth="1"/>
    <col min="11783" max="11783" width="14.42578125" style="2" customWidth="1"/>
    <col min="11784" max="11784" width="10.42578125" style="2" customWidth="1"/>
    <col min="11785" max="11785" width="10.5703125" style="2" customWidth="1"/>
    <col min="11786" max="11786" width="32.5703125" style="2" customWidth="1"/>
    <col min="11787" max="12032" width="9.28515625" style="2"/>
    <col min="12033" max="12033" width="3.42578125" style="2" customWidth="1"/>
    <col min="12034" max="12034" width="19" style="2" customWidth="1"/>
    <col min="12035" max="12035" width="14.7109375" style="2" customWidth="1"/>
    <col min="12036" max="12036" width="18.7109375" style="2" customWidth="1"/>
    <col min="12037" max="12037" width="17" style="2" customWidth="1"/>
    <col min="12038" max="12038" width="0.5703125" style="2" customWidth="1"/>
    <col min="12039" max="12039" width="14.42578125" style="2" customWidth="1"/>
    <col min="12040" max="12040" width="10.42578125" style="2" customWidth="1"/>
    <col min="12041" max="12041" width="10.5703125" style="2" customWidth="1"/>
    <col min="12042" max="12042" width="32.5703125" style="2" customWidth="1"/>
    <col min="12043" max="12288" width="9.28515625" style="2"/>
    <col min="12289" max="12289" width="3.42578125" style="2" customWidth="1"/>
    <col min="12290" max="12290" width="19" style="2" customWidth="1"/>
    <col min="12291" max="12291" width="14.7109375" style="2" customWidth="1"/>
    <col min="12292" max="12292" width="18.7109375" style="2" customWidth="1"/>
    <col min="12293" max="12293" width="17" style="2" customWidth="1"/>
    <col min="12294" max="12294" width="0.5703125" style="2" customWidth="1"/>
    <col min="12295" max="12295" width="14.42578125" style="2" customWidth="1"/>
    <col min="12296" max="12296" width="10.42578125" style="2" customWidth="1"/>
    <col min="12297" max="12297" width="10.5703125" style="2" customWidth="1"/>
    <col min="12298" max="12298" width="32.5703125" style="2" customWidth="1"/>
    <col min="12299" max="12544" width="9.28515625" style="2"/>
    <col min="12545" max="12545" width="3.42578125" style="2" customWidth="1"/>
    <col min="12546" max="12546" width="19" style="2" customWidth="1"/>
    <col min="12547" max="12547" width="14.7109375" style="2" customWidth="1"/>
    <col min="12548" max="12548" width="18.7109375" style="2" customWidth="1"/>
    <col min="12549" max="12549" width="17" style="2" customWidth="1"/>
    <col min="12550" max="12550" width="0.5703125" style="2" customWidth="1"/>
    <col min="12551" max="12551" width="14.42578125" style="2" customWidth="1"/>
    <col min="12552" max="12552" width="10.42578125" style="2" customWidth="1"/>
    <col min="12553" max="12553" width="10.5703125" style="2" customWidth="1"/>
    <col min="12554" max="12554" width="32.5703125" style="2" customWidth="1"/>
    <col min="12555" max="12800" width="9.28515625" style="2"/>
    <col min="12801" max="12801" width="3.42578125" style="2" customWidth="1"/>
    <col min="12802" max="12802" width="19" style="2" customWidth="1"/>
    <col min="12803" max="12803" width="14.7109375" style="2" customWidth="1"/>
    <col min="12804" max="12804" width="18.7109375" style="2" customWidth="1"/>
    <col min="12805" max="12805" width="17" style="2" customWidth="1"/>
    <col min="12806" max="12806" width="0.5703125" style="2" customWidth="1"/>
    <col min="12807" max="12807" width="14.42578125" style="2" customWidth="1"/>
    <col min="12808" max="12808" width="10.42578125" style="2" customWidth="1"/>
    <col min="12809" max="12809" width="10.5703125" style="2" customWidth="1"/>
    <col min="12810" max="12810" width="32.5703125" style="2" customWidth="1"/>
    <col min="12811" max="13056" width="9.28515625" style="2"/>
    <col min="13057" max="13057" width="3.42578125" style="2" customWidth="1"/>
    <col min="13058" max="13058" width="19" style="2" customWidth="1"/>
    <col min="13059" max="13059" width="14.7109375" style="2" customWidth="1"/>
    <col min="13060" max="13060" width="18.7109375" style="2" customWidth="1"/>
    <col min="13061" max="13061" width="17" style="2" customWidth="1"/>
    <col min="13062" max="13062" width="0.5703125" style="2" customWidth="1"/>
    <col min="13063" max="13063" width="14.42578125" style="2" customWidth="1"/>
    <col min="13064" max="13064" width="10.42578125" style="2" customWidth="1"/>
    <col min="13065" max="13065" width="10.5703125" style="2" customWidth="1"/>
    <col min="13066" max="13066" width="32.5703125" style="2" customWidth="1"/>
    <col min="13067" max="13312" width="9.28515625" style="2"/>
    <col min="13313" max="13313" width="3.42578125" style="2" customWidth="1"/>
    <col min="13314" max="13314" width="19" style="2" customWidth="1"/>
    <col min="13315" max="13315" width="14.7109375" style="2" customWidth="1"/>
    <col min="13316" max="13316" width="18.7109375" style="2" customWidth="1"/>
    <col min="13317" max="13317" width="17" style="2" customWidth="1"/>
    <col min="13318" max="13318" width="0.5703125" style="2" customWidth="1"/>
    <col min="13319" max="13319" width="14.42578125" style="2" customWidth="1"/>
    <col min="13320" max="13320" width="10.42578125" style="2" customWidth="1"/>
    <col min="13321" max="13321" width="10.5703125" style="2" customWidth="1"/>
    <col min="13322" max="13322" width="32.5703125" style="2" customWidth="1"/>
    <col min="13323" max="13568" width="9.28515625" style="2"/>
    <col min="13569" max="13569" width="3.42578125" style="2" customWidth="1"/>
    <col min="13570" max="13570" width="19" style="2" customWidth="1"/>
    <col min="13571" max="13571" width="14.7109375" style="2" customWidth="1"/>
    <col min="13572" max="13572" width="18.7109375" style="2" customWidth="1"/>
    <col min="13573" max="13573" width="17" style="2" customWidth="1"/>
    <col min="13574" max="13574" width="0.5703125" style="2" customWidth="1"/>
    <col min="13575" max="13575" width="14.42578125" style="2" customWidth="1"/>
    <col min="13576" max="13576" width="10.42578125" style="2" customWidth="1"/>
    <col min="13577" max="13577" width="10.5703125" style="2" customWidth="1"/>
    <col min="13578" max="13578" width="32.5703125" style="2" customWidth="1"/>
    <col min="13579" max="13824" width="9.28515625" style="2"/>
    <col min="13825" max="13825" width="3.42578125" style="2" customWidth="1"/>
    <col min="13826" max="13826" width="19" style="2" customWidth="1"/>
    <col min="13827" max="13827" width="14.7109375" style="2" customWidth="1"/>
    <col min="13828" max="13828" width="18.7109375" style="2" customWidth="1"/>
    <col min="13829" max="13829" width="17" style="2" customWidth="1"/>
    <col min="13830" max="13830" width="0.5703125" style="2" customWidth="1"/>
    <col min="13831" max="13831" width="14.42578125" style="2" customWidth="1"/>
    <col min="13832" max="13832" width="10.42578125" style="2" customWidth="1"/>
    <col min="13833" max="13833" width="10.5703125" style="2" customWidth="1"/>
    <col min="13834" max="13834" width="32.5703125" style="2" customWidth="1"/>
    <col min="13835" max="14080" width="9.28515625" style="2"/>
    <col min="14081" max="14081" width="3.42578125" style="2" customWidth="1"/>
    <col min="14082" max="14082" width="19" style="2" customWidth="1"/>
    <col min="14083" max="14083" width="14.7109375" style="2" customWidth="1"/>
    <col min="14084" max="14084" width="18.7109375" style="2" customWidth="1"/>
    <col min="14085" max="14085" width="17" style="2" customWidth="1"/>
    <col min="14086" max="14086" width="0.5703125" style="2" customWidth="1"/>
    <col min="14087" max="14087" width="14.42578125" style="2" customWidth="1"/>
    <col min="14088" max="14088" width="10.42578125" style="2" customWidth="1"/>
    <col min="14089" max="14089" width="10.5703125" style="2" customWidth="1"/>
    <col min="14090" max="14090" width="32.5703125" style="2" customWidth="1"/>
    <col min="14091" max="14336" width="9.28515625" style="2"/>
    <col min="14337" max="14337" width="3.42578125" style="2" customWidth="1"/>
    <col min="14338" max="14338" width="19" style="2" customWidth="1"/>
    <col min="14339" max="14339" width="14.7109375" style="2" customWidth="1"/>
    <col min="14340" max="14340" width="18.7109375" style="2" customWidth="1"/>
    <col min="14341" max="14341" width="17" style="2" customWidth="1"/>
    <col min="14342" max="14342" width="0.5703125" style="2" customWidth="1"/>
    <col min="14343" max="14343" width="14.42578125" style="2" customWidth="1"/>
    <col min="14344" max="14344" width="10.42578125" style="2" customWidth="1"/>
    <col min="14345" max="14345" width="10.5703125" style="2" customWidth="1"/>
    <col min="14346" max="14346" width="32.5703125" style="2" customWidth="1"/>
    <col min="14347" max="14592" width="9.28515625" style="2"/>
    <col min="14593" max="14593" width="3.42578125" style="2" customWidth="1"/>
    <col min="14594" max="14594" width="19" style="2" customWidth="1"/>
    <col min="14595" max="14595" width="14.7109375" style="2" customWidth="1"/>
    <col min="14596" max="14596" width="18.7109375" style="2" customWidth="1"/>
    <col min="14597" max="14597" width="17" style="2" customWidth="1"/>
    <col min="14598" max="14598" width="0.5703125" style="2" customWidth="1"/>
    <col min="14599" max="14599" width="14.42578125" style="2" customWidth="1"/>
    <col min="14600" max="14600" width="10.42578125" style="2" customWidth="1"/>
    <col min="14601" max="14601" width="10.5703125" style="2" customWidth="1"/>
    <col min="14602" max="14602" width="32.5703125" style="2" customWidth="1"/>
    <col min="14603" max="14848" width="9.28515625" style="2"/>
    <col min="14849" max="14849" width="3.42578125" style="2" customWidth="1"/>
    <col min="14850" max="14850" width="19" style="2" customWidth="1"/>
    <col min="14851" max="14851" width="14.7109375" style="2" customWidth="1"/>
    <col min="14852" max="14852" width="18.7109375" style="2" customWidth="1"/>
    <col min="14853" max="14853" width="17" style="2" customWidth="1"/>
    <col min="14854" max="14854" width="0.5703125" style="2" customWidth="1"/>
    <col min="14855" max="14855" width="14.42578125" style="2" customWidth="1"/>
    <col min="14856" max="14856" width="10.42578125" style="2" customWidth="1"/>
    <col min="14857" max="14857" width="10.5703125" style="2" customWidth="1"/>
    <col min="14858" max="14858" width="32.5703125" style="2" customWidth="1"/>
    <col min="14859" max="15104" width="9.28515625" style="2"/>
    <col min="15105" max="15105" width="3.42578125" style="2" customWidth="1"/>
    <col min="15106" max="15106" width="19" style="2" customWidth="1"/>
    <col min="15107" max="15107" width="14.7109375" style="2" customWidth="1"/>
    <col min="15108" max="15108" width="18.7109375" style="2" customWidth="1"/>
    <col min="15109" max="15109" width="17" style="2" customWidth="1"/>
    <col min="15110" max="15110" width="0.5703125" style="2" customWidth="1"/>
    <col min="15111" max="15111" width="14.42578125" style="2" customWidth="1"/>
    <col min="15112" max="15112" width="10.42578125" style="2" customWidth="1"/>
    <col min="15113" max="15113" width="10.5703125" style="2" customWidth="1"/>
    <col min="15114" max="15114" width="32.5703125" style="2" customWidth="1"/>
    <col min="15115" max="15360" width="9.28515625" style="2"/>
    <col min="15361" max="15361" width="3.42578125" style="2" customWidth="1"/>
    <col min="15362" max="15362" width="19" style="2" customWidth="1"/>
    <col min="15363" max="15363" width="14.7109375" style="2" customWidth="1"/>
    <col min="15364" max="15364" width="18.7109375" style="2" customWidth="1"/>
    <col min="15365" max="15365" width="17" style="2" customWidth="1"/>
    <col min="15366" max="15366" width="0.5703125" style="2" customWidth="1"/>
    <col min="15367" max="15367" width="14.42578125" style="2" customWidth="1"/>
    <col min="15368" max="15368" width="10.42578125" style="2" customWidth="1"/>
    <col min="15369" max="15369" width="10.5703125" style="2" customWidth="1"/>
    <col min="15370" max="15370" width="32.5703125" style="2" customWidth="1"/>
    <col min="15371" max="15616" width="9.28515625" style="2"/>
    <col min="15617" max="15617" width="3.42578125" style="2" customWidth="1"/>
    <col min="15618" max="15618" width="19" style="2" customWidth="1"/>
    <col min="15619" max="15619" width="14.7109375" style="2" customWidth="1"/>
    <col min="15620" max="15620" width="18.7109375" style="2" customWidth="1"/>
    <col min="15621" max="15621" width="17" style="2" customWidth="1"/>
    <col min="15622" max="15622" width="0.5703125" style="2" customWidth="1"/>
    <col min="15623" max="15623" width="14.42578125" style="2" customWidth="1"/>
    <col min="15624" max="15624" width="10.42578125" style="2" customWidth="1"/>
    <col min="15625" max="15625" width="10.5703125" style="2" customWidth="1"/>
    <col min="15626" max="15626" width="32.5703125" style="2" customWidth="1"/>
    <col min="15627" max="15872" width="9.28515625" style="2"/>
    <col min="15873" max="15873" width="3.42578125" style="2" customWidth="1"/>
    <col min="15874" max="15874" width="19" style="2" customWidth="1"/>
    <col min="15875" max="15875" width="14.7109375" style="2" customWidth="1"/>
    <col min="15876" max="15876" width="18.7109375" style="2" customWidth="1"/>
    <col min="15877" max="15877" width="17" style="2" customWidth="1"/>
    <col min="15878" max="15878" width="0.5703125" style="2" customWidth="1"/>
    <col min="15879" max="15879" width="14.42578125" style="2" customWidth="1"/>
    <col min="15880" max="15880" width="10.42578125" style="2" customWidth="1"/>
    <col min="15881" max="15881" width="10.5703125" style="2" customWidth="1"/>
    <col min="15882" max="15882" width="32.5703125" style="2" customWidth="1"/>
    <col min="15883" max="16128" width="9.28515625" style="2"/>
    <col min="16129" max="16129" width="3.42578125" style="2" customWidth="1"/>
    <col min="16130" max="16130" width="19" style="2" customWidth="1"/>
    <col min="16131" max="16131" width="14.7109375" style="2" customWidth="1"/>
    <col min="16132" max="16132" width="18.7109375" style="2" customWidth="1"/>
    <col min="16133" max="16133" width="17" style="2" customWidth="1"/>
    <col min="16134" max="16134" width="0.5703125" style="2" customWidth="1"/>
    <col min="16135" max="16135" width="14.42578125" style="2" customWidth="1"/>
    <col min="16136" max="16136" width="10.42578125" style="2" customWidth="1"/>
    <col min="16137" max="16137" width="10.5703125" style="2" customWidth="1"/>
    <col min="16138" max="16138" width="32.5703125" style="2" customWidth="1"/>
    <col min="16139" max="16384" width="9.28515625" style="2"/>
  </cols>
  <sheetData>
    <row r="1" spans="1:11" s="1" customFormat="1" ht="65.099999999999994" customHeight="1"/>
    <row r="2" spans="1:11" s="1" customFormat="1" ht="15" customHeight="1">
      <c r="A2" s="2"/>
      <c r="B2" s="3"/>
      <c r="C2" s="3"/>
      <c r="D2" s="3"/>
      <c r="E2" s="3"/>
      <c r="F2" s="3"/>
      <c r="G2" s="3"/>
      <c r="H2" s="3"/>
      <c r="I2" s="3"/>
    </row>
    <row r="3" spans="1:11" s="1" customFormat="1" ht="59.1" customHeight="1">
      <c r="A3" s="2"/>
      <c r="B3" s="4"/>
      <c r="C3" s="5"/>
      <c r="D3" s="185"/>
      <c r="E3" s="185" t="s">
        <v>180</v>
      </c>
      <c r="F3" s="3"/>
      <c r="G3" s="331" t="s">
        <v>181</v>
      </c>
      <c r="H3" s="331"/>
      <c r="I3" s="331"/>
    </row>
    <row r="4" spans="1:11" s="1" customFormat="1" ht="81" customHeight="1">
      <c r="A4" s="2"/>
      <c r="B4" s="321" t="s">
        <v>182</v>
      </c>
      <c r="C4" s="321"/>
      <c r="D4" s="321"/>
      <c r="E4" s="321"/>
      <c r="F4" s="2"/>
    </row>
    <row r="5" spans="1:11" s="1" customFormat="1" ht="44.25" customHeight="1">
      <c r="A5" s="6"/>
      <c r="B5" s="186" t="s">
        <v>2</v>
      </c>
      <c r="C5" s="187">
        <v>1.5</v>
      </c>
      <c r="D5" s="186" t="s">
        <v>3</v>
      </c>
      <c r="E5" s="188">
        <v>44317</v>
      </c>
      <c r="F5" s="189"/>
      <c r="G5" s="2"/>
      <c r="I5" s="190"/>
      <c r="J5" s="7"/>
      <c r="K5" s="7"/>
    </row>
    <row r="7" spans="1:11" ht="101.25" customHeight="1">
      <c r="B7" s="332" t="s">
        <v>183</v>
      </c>
      <c r="C7" s="332"/>
      <c r="D7" s="332"/>
      <c r="E7" s="332"/>
      <c r="F7" s="332"/>
      <c r="G7" s="332"/>
      <c r="H7" s="332"/>
      <c r="I7" s="18"/>
    </row>
    <row r="8" spans="1:11" ht="12" customHeight="1">
      <c r="B8" s="191"/>
      <c r="C8" s="191"/>
      <c r="D8" s="191"/>
      <c r="E8" s="191"/>
      <c r="F8" s="191"/>
      <c r="G8" s="191"/>
      <c r="H8" s="191"/>
      <c r="I8" s="18"/>
    </row>
    <row r="9" spans="1:11" ht="1.5" customHeight="1">
      <c r="B9" s="191"/>
      <c r="C9" s="191"/>
      <c r="D9" s="191"/>
      <c r="E9" s="191"/>
      <c r="F9" s="191"/>
      <c r="G9" s="191"/>
      <c r="H9" s="191"/>
      <c r="I9" s="18"/>
    </row>
    <row r="10" spans="1:11" ht="17.25" customHeight="1">
      <c r="B10" s="154" t="s">
        <v>184</v>
      </c>
      <c r="C10" s="189"/>
      <c r="D10" s="189"/>
      <c r="E10" s="189"/>
      <c r="F10" s="189"/>
    </row>
    <row r="11" spans="1:11" ht="1.5" customHeight="1">
      <c r="B11" s="192"/>
      <c r="C11" s="189"/>
      <c r="D11" s="189"/>
      <c r="E11" s="189"/>
      <c r="F11" s="189"/>
    </row>
    <row r="12" spans="1:11" ht="10.15" customHeight="1">
      <c r="B12" s="192"/>
      <c r="C12" s="189"/>
      <c r="D12" s="189"/>
      <c r="E12" s="189"/>
      <c r="F12" s="189"/>
    </row>
    <row r="13" spans="1:11" ht="16.149999999999999" customHeight="1">
      <c r="B13" s="192"/>
      <c r="C13" s="333" t="s">
        <v>185</v>
      </c>
      <c r="D13" s="334"/>
      <c r="E13" s="189"/>
      <c r="F13" s="189"/>
    </row>
    <row r="14" spans="1:11" ht="13.5" customHeight="1">
      <c r="B14" s="193"/>
      <c r="C14" s="335"/>
      <c r="D14" s="336"/>
      <c r="E14" s="189"/>
      <c r="F14" s="189"/>
    </row>
    <row r="15" spans="1:11" ht="3" customHeight="1">
      <c r="B15" s="193"/>
      <c r="C15" s="194"/>
      <c r="D15" s="77"/>
      <c r="E15" s="189"/>
      <c r="F15" s="189"/>
    </row>
    <row r="16" spans="1:11" ht="15" customHeight="1">
      <c r="B16" s="13"/>
      <c r="C16" s="14"/>
      <c r="D16" s="77"/>
      <c r="E16" s="13"/>
      <c r="F16" s="13"/>
    </row>
    <row r="17" spans="2:9" ht="1.5" customHeight="1">
      <c r="B17" s="191"/>
      <c r="C17" s="191"/>
      <c r="D17" s="191"/>
      <c r="E17" s="191"/>
      <c r="F17" s="191"/>
      <c r="G17" s="191"/>
      <c r="H17" s="191"/>
    </row>
    <row r="18" spans="2:9" ht="17.25" customHeight="1">
      <c r="B18" s="154" t="s">
        <v>186</v>
      </c>
      <c r="C18" s="189"/>
      <c r="D18" s="189"/>
      <c r="E18" s="189"/>
      <c r="F18" s="189"/>
    </row>
    <row r="19" spans="2:9" ht="1.5" customHeight="1">
      <c r="B19" s="192"/>
      <c r="C19" s="189"/>
      <c r="D19" s="189"/>
      <c r="E19" s="189"/>
      <c r="F19" s="189"/>
    </row>
    <row r="20" spans="2:9" ht="10.15" customHeight="1">
      <c r="B20" s="192"/>
      <c r="C20" s="189"/>
      <c r="D20" s="189"/>
      <c r="E20" s="189"/>
      <c r="F20" s="189"/>
    </row>
    <row r="21" spans="2:9" ht="16.149999999999999" customHeight="1">
      <c r="B21" s="192"/>
      <c r="C21" s="337"/>
      <c r="D21" s="339" t="s">
        <v>12</v>
      </c>
      <c r="E21" s="193" t="str">
        <f>IF(MOD(C21,1)&lt;=0,"",IF(MOD(C21,1)=0.5,"","ERROR: Rating must be in 0.5 star increment"))</f>
        <v/>
      </c>
      <c r="F21" s="189"/>
    </row>
    <row r="22" spans="2:9" ht="13.5" customHeight="1">
      <c r="B22" s="193"/>
      <c r="C22" s="338"/>
      <c r="D22" s="339"/>
      <c r="E22" s="189"/>
      <c r="F22" s="189"/>
    </row>
    <row r="23" spans="2:9" ht="3" customHeight="1">
      <c r="B23" s="13"/>
      <c r="C23" s="14"/>
      <c r="D23" s="77"/>
      <c r="E23" s="13"/>
      <c r="F23" s="13"/>
    </row>
    <row r="24" spans="2:9" ht="15" customHeight="1">
      <c r="B24" s="193"/>
      <c r="G24" s="195"/>
      <c r="H24" s="196"/>
    </row>
    <row r="25" spans="2:9" ht="1.5" customHeight="1">
      <c r="B25" s="193"/>
      <c r="G25" s="195"/>
      <c r="H25" s="196"/>
    </row>
    <row r="26" spans="2:9" ht="17.25" customHeight="1">
      <c r="B26" s="154" t="s">
        <v>187</v>
      </c>
      <c r="C26" s="189"/>
      <c r="D26" s="189"/>
      <c r="E26" s="189"/>
      <c r="F26" s="189"/>
    </row>
    <row r="27" spans="2:9" ht="1.5" customHeight="1">
      <c r="B27" s="197"/>
      <c r="C27" s="197"/>
      <c r="D27" s="197"/>
      <c r="E27" s="197"/>
      <c r="F27" s="197"/>
      <c r="G27" s="18"/>
      <c r="H27" s="18"/>
      <c r="I27" s="18"/>
    </row>
    <row r="28" spans="2:9" ht="10.15" customHeight="1">
      <c r="B28" s="197"/>
      <c r="C28" s="197"/>
      <c r="D28" s="197"/>
      <c r="E28" s="197"/>
      <c r="F28" s="197"/>
      <c r="G28" s="18"/>
      <c r="H28" s="18"/>
      <c r="I28" s="18"/>
    </row>
    <row r="29" spans="2:9" s="20" customFormat="1" ht="20.100000000000001" customHeight="1">
      <c r="B29" s="198" t="s">
        <v>4</v>
      </c>
      <c r="C29" s="199"/>
      <c r="D29" s="199"/>
      <c r="E29" s="200"/>
      <c r="G29" s="341"/>
      <c r="H29" s="342"/>
    </row>
    <row r="30" spans="2:9" s="20" customFormat="1" ht="25.5" customHeight="1">
      <c r="B30" s="201" t="str">
        <f>IF(C13="Infrastructure","","Total Assessable Processing GHz (GHz)")</f>
        <v>Total Assessable Processing GHz (GHz)</v>
      </c>
      <c r="C30" s="202"/>
      <c r="D30" s="202"/>
      <c r="E30" s="203"/>
      <c r="F30" s="204"/>
      <c r="G30" s="343"/>
      <c r="H30" s="344"/>
    </row>
    <row r="31" spans="2:9" s="20" customFormat="1" ht="20.100000000000001" customHeight="1">
      <c r="B31" s="201" t="str">
        <f>IF(C13="Infrastructure","","Total Assessable Storage TB (TB)")</f>
        <v>Total Assessable Storage TB (TB)</v>
      </c>
      <c r="C31" s="205"/>
      <c r="D31" s="205"/>
      <c r="E31" s="206"/>
      <c r="F31" s="207"/>
      <c r="G31" s="343"/>
      <c r="H31" s="344"/>
    </row>
    <row r="32" spans="2:9" s="20" customFormat="1" ht="20.100000000000001" hidden="1" customHeight="1">
      <c r="B32" s="208"/>
      <c r="C32" s="202"/>
      <c r="D32" s="202"/>
      <c r="E32" s="203"/>
      <c r="F32" s="204"/>
      <c r="G32" s="343"/>
      <c r="H32" s="344"/>
    </row>
    <row r="33" spans="2:10" s="20" customFormat="1" ht="20.100000000000001" customHeight="1">
      <c r="B33" s="208"/>
      <c r="C33" s="202"/>
      <c r="D33" s="202"/>
      <c r="E33" s="203"/>
      <c r="F33" s="204"/>
      <c r="G33" s="209"/>
      <c r="H33" s="210"/>
      <c r="J33" s="211"/>
    </row>
    <row r="34" spans="2:10" s="20" customFormat="1" ht="20.100000000000001" customHeight="1">
      <c r="B34" s="208" t="str">
        <f>IF(C13="IT Equipment","","% Metered Heat Rejection (for Infrastructure and Whole Facility ratings)")</f>
        <v/>
      </c>
      <c r="C34" s="202"/>
      <c r="D34" s="202"/>
      <c r="E34" s="203"/>
      <c r="F34" s="204"/>
      <c r="G34" s="345"/>
      <c r="H34" s="346"/>
    </row>
    <row r="35" spans="2:10" s="20" customFormat="1" ht="20.100000000000001" customHeight="1">
      <c r="B35" s="212" t="str">
        <f>IF(C13="Infrastructure","Assessable IT Energy (kWh/year) for Infrastructure rating","")</f>
        <v/>
      </c>
      <c r="C35" s="213"/>
      <c r="D35" s="213"/>
      <c r="E35" s="214"/>
      <c r="F35" s="204"/>
      <c r="G35" s="347"/>
      <c r="H35" s="348"/>
    </row>
    <row r="36" spans="2:10" s="20" customFormat="1" ht="3" customHeight="1">
      <c r="B36" s="215"/>
      <c r="C36" s="202"/>
      <c r="D36" s="202"/>
      <c r="E36" s="202"/>
      <c r="F36" s="204"/>
      <c r="G36" s="216"/>
    </row>
    <row r="37" spans="2:10" s="20" customFormat="1" ht="20.100000000000001" customHeight="1">
      <c r="B37" s="198" t="s">
        <v>188</v>
      </c>
      <c r="C37" s="217"/>
      <c r="D37" s="217"/>
      <c r="E37" s="218" t="s">
        <v>189</v>
      </c>
      <c r="F37" s="27"/>
      <c r="G37" s="349"/>
      <c r="H37" s="350"/>
    </row>
    <row r="38" spans="2:10" s="20" customFormat="1" ht="20.100000000000001" customHeight="1">
      <c r="B38" s="219" t="str">
        <f>IF(SUM(G37:G40)=1,"","ERROR: Percentage breakdown must total 100%")</f>
        <v>ERROR: Percentage breakdown must total 100%</v>
      </c>
      <c r="C38" s="28"/>
      <c r="D38" s="28"/>
      <c r="E38" s="220" t="s">
        <v>190</v>
      </c>
      <c r="F38" s="86"/>
      <c r="G38" s="349"/>
      <c r="H38" s="350"/>
    </row>
    <row r="39" spans="2:10" s="20" customFormat="1" ht="20.100000000000001" customHeight="1">
      <c r="B39" s="221"/>
      <c r="C39" s="28"/>
      <c r="D39" s="28"/>
      <c r="E39" s="220" t="s">
        <v>191</v>
      </c>
      <c r="F39" s="86"/>
      <c r="G39" s="349"/>
      <c r="H39" s="350"/>
    </row>
    <row r="40" spans="2:10" s="20" customFormat="1" ht="20.100000000000001" customHeight="1">
      <c r="B40" s="222"/>
      <c r="C40" s="223"/>
      <c r="D40" s="223"/>
      <c r="E40" s="224" t="s">
        <v>192</v>
      </c>
      <c r="F40" s="86"/>
      <c r="G40" s="351"/>
      <c r="H40" s="352"/>
    </row>
    <row r="41" spans="2:10" ht="15" customHeight="1">
      <c r="B41" s="225"/>
      <c r="C41" s="226"/>
      <c r="D41" s="226"/>
      <c r="E41" s="226"/>
      <c r="F41" s="226"/>
      <c r="G41" s="195"/>
    </row>
    <row r="42" spans="2:10" ht="1.5" customHeight="1">
      <c r="B42" s="225"/>
      <c r="C42" s="226"/>
      <c r="D42" s="226"/>
      <c r="E42" s="226"/>
      <c r="F42" s="226"/>
      <c r="G42" s="195"/>
    </row>
    <row r="43" spans="2:10" ht="17.25" customHeight="1">
      <c r="B43" s="154" t="s">
        <v>10</v>
      </c>
      <c r="C43" s="189"/>
      <c r="D43" s="189"/>
      <c r="E43" s="189"/>
      <c r="F43" s="189"/>
    </row>
    <row r="44" spans="2:10" ht="1.5" customHeight="1">
      <c r="B44" s="197"/>
      <c r="C44" s="197"/>
      <c r="D44" s="197"/>
      <c r="E44" s="197"/>
      <c r="F44" s="197"/>
      <c r="G44" s="18"/>
      <c r="H44" s="18"/>
      <c r="I44" s="18"/>
    </row>
    <row r="45" spans="2:10" ht="10.15" customHeight="1">
      <c r="E45" s="41"/>
      <c r="F45" s="41"/>
      <c r="I45" s="227"/>
    </row>
    <row r="46" spans="2:10" ht="18" hidden="1" customHeight="1">
      <c r="B46" s="228"/>
      <c r="C46" s="40" t="s">
        <v>193</v>
      </c>
      <c r="D46" s="228"/>
      <c r="E46" s="228"/>
      <c r="F46" s="228"/>
      <c r="G46" s="229"/>
      <c r="I46" s="227"/>
    </row>
    <row r="47" spans="2:10" ht="18" hidden="1" customHeight="1">
      <c r="C47" s="340" t="e">
        <f>G95</f>
        <v>#N/A</v>
      </c>
      <c r="D47" s="340"/>
      <c r="E47" s="340"/>
      <c r="F47" s="230"/>
      <c r="G47" s="231" t="s">
        <v>194</v>
      </c>
      <c r="H47" s="232"/>
      <c r="I47" s="227"/>
    </row>
    <row r="48" spans="2:10" ht="18" hidden="1" customHeight="1">
      <c r="C48" s="189" t="str">
        <f>CONCATENATE("Actual Emissions at ",C21, " Star NABERS Energy")</f>
        <v>Actual Emissions at  Star NABERS Energy</v>
      </c>
      <c r="D48" s="41"/>
      <c r="F48" s="41"/>
      <c r="I48" s="227"/>
    </row>
    <row r="49" spans="2:9" ht="18" hidden="1" customHeight="1">
      <c r="C49" s="340" t="e">
        <f>G99</f>
        <v>#N/A</v>
      </c>
      <c r="D49" s="340"/>
      <c r="E49" s="340"/>
      <c r="F49" s="230"/>
      <c r="G49" s="231" t="s">
        <v>194</v>
      </c>
      <c r="H49" s="232"/>
      <c r="I49" s="81"/>
    </row>
    <row r="50" spans="2:9" ht="14.25" hidden="1" customHeight="1">
      <c r="C50" s="340" t="e">
        <f>IF(C13="IT Equipment",G100,"")</f>
        <v>#N/A</v>
      </c>
      <c r="D50" s="340"/>
      <c r="E50" s="340"/>
      <c r="F50" s="230"/>
      <c r="G50" s="231" t="str">
        <f>IF(C13="IT Equipment","kgCO2-e/day","")</f>
        <v>kgCO2-e/day</v>
      </c>
      <c r="H50" s="232"/>
      <c r="I50" s="81"/>
    </row>
    <row r="51" spans="2:9" ht="14.25" hidden="1" customHeight="1">
      <c r="C51" s="233"/>
      <c r="D51" s="233"/>
      <c r="E51" s="233"/>
      <c r="F51" s="230"/>
      <c r="G51" s="231"/>
      <c r="H51" s="232"/>
      <c r="I51" s="81"/>
    </row>
    <row r="52" spans="2:9" ht="14.25" customHeight="1">
      <c r="C52" s="40" t="s">
        <v>195</v>
      </c>
      <c r="D52" s="228"/>
      <c r="E52" s="228"/>
      <c r="F52" s="228"/>
      <c r="G52" s="229"/>
      <c r="H52" s="232"/>
      <c r="I52" s="81"/>
    </row>
    <row r="53" spans="2:9" ht="14.25" customHeight="1">
      <c r="C53" s="353" t="e">
        <f>(E64*G108+E66*G109+E68*G110+E70*G111)</f>
        <v>#N/A</v>
      </c>
      <c r="D53" s="353"/>
      <c r="E53" s="353"/>
      <c r="F53" s="234"/>
      <c r="G53" s="235" t="s">
        <v>196</v>
      </c>
      <c r="H53" s="232"/>
      <c r="I53" s="81"/>
    </row>
    <row r="54" spans="2:9" ht="14.25" customHeight="1">
      <c r="C54" s="233"/>
      <c r="D54" s="233"/>
      <c r="E54" s="233"/>
      <c r="F54" s="230"/>
      <c r="G54" s="231"/>
      <c r="H54" s="232"/>
      <c r="I54" s="81"/>
    </row>
    <row r="55" spans="2:9" ht="14.25" customHeight="1">
      <c r="C55" s="40" t="s">
        <v>197</v>
      </c>
      <c r="D55" s="228"/>
      <c r="E55" s="228"/>
      <c r="F55" s="228"/>
      <c r="G55" s="229"/>
      <c r="H55" s="232"/>
      <c r="I55" s="81"/>
    </row>
    <row r="56" spans="2:9" ht="14.25" customHeight="1">
      <c r="C56" s="353" t="e">
        <f>E64*H108+E66*H109+E68*H110+E70*H111</f>
        <v>#N/A</v>
      </c>
      <c r="D56" s="353"/>
      <c r="E56" s="353"/>
      <c r="F56" s="234"/>
      <c r="G56" s="235" t="s">
        <v>196</v>
      </c>
      <c r="H56" s="232"/>
      <c r="I56" s="81"/>
    </row>
    <row r="57" spans="2:9" ht="14.25" hidden="1" customHeight="1">
      <c r="C57" s="236"/>
      <c r="D57" s="236"/>
      <c r="E57" s="236"/>
      <c r="F57" s="234"/>
      <c r="G57" s="235"/>
      <c r="H57" s="232"/>
      <c r="I57" s="81"/>
    </row>
    <row r="58" spans="2:9" ht="14.25" hidden="1" customHeight="1">
      <c r="C58" s="236"/>
      <c r="D58" s="236"/>
      <c r="E58" s="236"/>
      <c r="F58" s="234"/>
      <c r="G58" s="235"/>
      <c r="H58" s="232"/>
      <c r="I58" s="81"/>
    </row>
    <row r="59" spans="2:9" ht="14.25" hidden="1" customHeight="1">
      <c r="C59" s="236"/>
      <c r="D59" s="236"/>
      <c r="E59" s="236"/>
      <c r="F59" s="234"/>
      <c r="G59" s="235"/>
      <c r="H59" s="232"/>
      <c r="I59" s="81"/>
    </row>
    <row r="60" spans="2:9" ht="14.25" hidden="1" customHeight="1">
      <c r="C60" s="236"/>
      <c r="D60" s="236"/>
      <c r="E60" s="236"/>
      <c r="F60" s="234"/>
      <c r="G60" s="235"/>
      <c r="H60" s="232"/>
      <c r="I60" s="81"/>
    </row>
    <row r="61" spans="2:9" ht="14.25" customHeight="1">
      <c r="C61" s="236"/>
      <c r="D61" s="236"/>
      <c r="E61" s="236"/>
      <c r="F61" s="234"/>
      <c r="G61" s="235"/>
      <c r="H61" s="232"/>
      <c r="I61" s="81"/>
    </row>
    <row r="62" spans="2:9" ht="18" customHeight="1">
      <c r="C62" s="197" t="s">
        <v>198</v>
      </c>
      <c r="I62" s="81"/>
    </row>
    <row r="63" spans="2:9" s="237" customFormat="1" ht="3" customHeight="1">
      <c r="B63" s="238"/>
      <c r="C63" s="238"/>
      <c r="D63" s="238"/>
      <c r="E63" s="238"/>
      <c r="F63" s="238"/>
      <c r="G63" s="239"/>
      <c r="I63" s="240"/>
    </row>
    <row r="64" spans="2:9" s="237" customFormat="1" ht="12.75" customHeight="1">
      <c r="C64" s="197"/>
      <c r="D64" s="241" t="s">
        <v>199</v>
      </c>
      <c r="E64" s="242" t="e">
        <f>G37*G103/G114</f>
        <v>#N/A</v>
      </c>
      <c r="F64" s="243"/>
      <c r="G64" s="235" t="s">
        <v>200</v>
      </c>
      <c r="H64" s="18"/>
      <c r="I64" s="18"/>
    </row>
    <row r="65" spans="2:9" s="237" customFormat="1" ht="1.5" customHeight="1">
      <c r="C65" s="197"/>
      <c r="D65" s="241"/>
      <c r="E65" s="242" t="e">
        <f>IF(C13="IT Equipment",ROUNDDOWN(G37*G104/G114,0),"")</f>
        <v>#N/A</v>
      </c>
      <c r="F65" s="243"/>
      <c r="G65" s="235" t="str">
        <f>IF(C13="IT Equipment","kWh/day","")</f>
        <v>kWh/day</v>
      </c>
      <c r="H65" s="18"/>
      <c r="I65" s="18"/>
    </row>
    <row r="66" spans="2:9" s="237" customFormat="1" ht="12.75" customHeight="1">
      <c r="B66" s="238"/>
      <c r="C66" s="228"/>
      <c r="D66" s="241" t="s">
        <v>201</v>
      </c>
      <c r="E66" s="242" t="e">
        <f>G38*G103</f>
        <v>#N/A</v>
      </c>
      <c r="F66" s="244"/>
      <c r="G66" s="235" t="s">
        <v>202</v>
      </c>
      <c r="I66" s="240"/>
    </row>
    <row r="67" spans="2:9" s="237" customFormat="1" ht="3" customHeight="1">
      <c r="B67" s="238"/>
      <c r="C67" s="228"/>
      <c r="D67" s="241"/>
      <c r="E67" s="242" t="e">
        <f>IF(C13="IT Equipment",ROUNDDOWN(G38*G104,0),"")</f>
        <v>#N/A</v>
      </c>
      <c r="F67" s="243"/>
      <c r="G67" s="235" t="str">
        <f>IF(C13="IT Equipment","MJ/day","")</f>
        <v>MJ/day</v>
      </c>
      <c r="I67" s="240"/>
    </row>
    <row r="68" spans="2:9" s="237" customFormat="1" ht="12.75" customHeight="1">
      <c r="B68" s="228"/>
      <c r="C68" s="41"/>
      <c r="D68" s="241" t="s">
        <v>203</v>
      </c>
      <c r="E68" s="242" t="e">
        <f>G39*G103/G115</f>
        <v>#N/A</v>
      </c>
      <c r="F68" s="245"/>
      <c r="G68" s="235" t="s">
        <v>204</v>
      </c>
      <c r="I68" s="240"/>
    </row>
    <row r="69" spans="2:9" s="237" customFormat="1" ht="3" customHeight="1">
      <c r="B69" s="228"/>
      <c r="C69" s="41"/>
      <c r="D69" s="241"/>
      <c r="E69" s="242" t="e">
        <f>IF(C13="IT Equipment",ROUNDDOWN(G39*G104/G115,0),"")</f>
        <v>#N/A</v>
      </c>
      <c r="F69" s="243"/>
      <c r="G69" s="235" t="str">
        <f>IF(C13="IT Equipment","kg/day","")</f>
        <v>kg/day</v>
      </c>
      <c r="I69" s="240"/>
    </row>
    <row r="70" spans="2:9" s="237" customFormat="1" ht="12.75" customHeight="1">
      <c r="B70" s="228"/>
      <c r="C70" s="41"/>
      <c r="D70" s="241" t="s">
        <v>205</v>
      </c>
      <c r="E70" s="242" t="e">
        <f>G40*G103/G116</f>
        <v>#N/A</v>
      </c>
      <c r="F70" s="245"/>
      <c r="G70" s="235" t="s">
        <v>206</v>
      </c>
      <c r="I70" s="240"/>
    </row>
    <row r="71" spans="2:9" s="237" customFormat="1" ht="3" customHeight="1">
      <c r="B71" s="228"/>
      <c r="C71" s="41"/>
      <c r="D71" s="246"/>
      <c r="E71" s="242" t="e">
        <f>IF(C13="IT Equipment",ROUNDDOWN(G40*G104/G116,0),"")</f>
        <v>#N/A</v>
      </c>
      <c r="F71" s="243"/>
      <c r="G71" s="235" t="str">
        <f>IF(C13="IT Equipment","L/day","")</f>
        <v>L/day</v>
      </c>
      <c r="I71" s="240"/>
    </row>
    <row r="72" spans="2:9" s="237" customFormat="1" ht="3" customHeight="1">
      <c r="B72" s="228"/>
      <c r="C72" s="41"/>
      <c r="D72" s="247"/>
      <c r="E72" s="247"/>
      <c r="F72" s="247"/>
      <c r="G72" s="247"/>
      <c r="I72" s="240"/>
    </row>
    <row r="73" spans="2:9" ht="1.5" customHeight="1">
      <c r="B73" s="228"/>
      <c r="C73" s="228"/>
      <c r="D73" s="228"/>
      <c r="E73" s="228"/>
      <c r="F73" s="228"/>
      <c r="G73" s="248"/>
      <c r="I73" s="249"/>
    </row>
    <row r="74" spans="2:9" ht="18" customHeight="1">
      <c r="C74" s="197"/>
      <c r="I74" s="81"/>
    </row>
    <row r="75" spans="2:9" hidden="1">
      <c r="B75" s="228" t="s">
        <v>185</v>
      </c>
      <c r="C75" s="250"/>
      <c r="D75" s="250"/>
      <c r="E75" s="250"/>
      <c r="F75" s="250"/>
    </row>
    <row r="76" spans="2:9" hidden="1">
      <c r="B76" s="228" t="s">
        <v>207</v>
      </c>
      <c r="C76" s="250"/>
      <c r="D76" s="250"/>
      <c r="E76" s="250"/>
      <c r="F76" s="250"/>
    </row>
    <row r="77" spans="2:9" hidden="1">
      <c r="B77" s="228" t="s">
        <v>208</v>
      </c>
      <c r="C77" s="250"/>
      <c r="D77" s="250"/>
      <c r="E77" s="250"/>
      <c r="F77" s="250"/>
    </row>
    <row r="78" spans="2:9" hidden="1">
      <c r="B78" s="250"/>
      <c r="C78" s="250"/>
      <c r="D78" s="250"/>
      <c r="E78" s="250"/>
      <c r="F78" s="250"/>
    </row>
    <row r="79" spans="2:9" ht="17.25" hidden="1">
      <c r="B79" s="154" t="s">
        <v>21</v>
      </c>
      <c r="C79" s="154"/>
      <c r="D79" s="154"/>
      <c r="E79" s="154"/>
      <c r="F79" s="154"/>
    </row>
    <row r="80" spans="2:9" hidden="1">
      <c r="B80" s="2" t="s">
        <v>41</v>
      </c>
      <c r="G80" s="2" t="e">
        <f>VLOOKUP($G$29,Climate_pcode_xref!$A$2:$C$3727,3,0)</f>
        <v>#N/A</v>
      </c>
      <c r="I80" s="2" t="s">
        <v>209</v>
      </c>
    </row>
    <row r="81" spans="2:9" hidden="1">
      <c r="B81" s="2" t="s">
        <v>210</v>
      </c>
      <c r="G81" s="2" t="e">
        <f>VLOOKUP(G80,SGEx!$A$18:$E$26,3,FALSE)</f>
        <v>#N/A</v>
      </c>
      <c r="H81" s="2" t="s">
        <v>209</v>
      </c>
      <c r="I81" s="2" t="e">
        <f>G81</f>
        <v>#N/A</v>
      </c>
    </row>
    <row r="82" spans="2:9" hidden="1">
      <c r="B82" s="2" t="s">
        <v>211</v>
      </c>
      <c r="G82" s="2" t="e">
        <f>VLOOKUP(G80,SGEx!$A$18:$E$26,2,FALSE)</f>
        <v>#N/A</v>
      </c>
      <c r="H82" s="2" t="s">
        <v>212</v>
      </c>
      <c r="I82" s="2" t="e">
        <f>G82/G114</f>
        <v>#N/A</v>
      </c>
    </row>
    <row r="83" spans="2:9" hidden="1">
      <c r="B83" s="2" t="s">
        <v>213</v>
      </c>
      <c r="G83" s="2" t="e">
        <f>VLOOKUP(G80,SGEx!$A$18:$E$26,5,FALSE)</f>
        <v>#N/A</v>
      </c>
      <c r="H83" s="2" t="s">
        <v>214</v>
      </c>
      <c r="I83" s="2" t="e">
        <f>G83/G115</f>
        <v>#N/A</v>
      </c>
    </row>
    <row r="84" spans="2:9" hidden="1">
      <c r="B84" s="2" t="s">
        <v>215</v>
      </c>
      <c r="G84" s="2" t="e">
        <f>VLOOKUP(G80,SGEx!$A$18:$E$26,4,FALSE)</f>
        <v>#N/A</v>
      </c>
      <c r="H84" s="2" t="s">
        <v>216</v>
      </c>
      <c r="I84" s="2" t="e">
        <f>G84/G116</f>
        <v>#N/A</v>
      </c>
    </row>
    <row r="85" spans="2:9" hidden="1">
      <c r="B85" s="2" t="s">
        <v>217</v>
      </c>
      <c r="G85" s="2" t="e">
        <f>VLOOKUP($G$29,Climate_pcode_xref!$A$2:$C$3727,2,0)</f>
        <v>#N/A</v>
      </c>
    </row>
    <row r="86" spans="2:9" hidden="1">
      <c r="B86" s="2" t="s">
        <v>218</v>
      </c>
      <c r="G86" s="2" t="e">
        <f>VLOOKUP($G$85,Climate_zones!$A$2:$E$71,5,0)</f>
        <v>#N/A</v>
      </c>
    </row>
    <row r="87" spans="2:9" hidden="1"/>
    <row r="88" spans="2:9" hidden="1">
      <c r="B88" s="2" t="s">
        <v>219</v>
      </c>
      <c r="G88" s="2" t="e">
        <f>G35*G82</f>
        <v>#N/A</v>
      </c>
    </row>
    <row r="89" spans="2:9" hidden="1">
      <c r="B89" s="2" t="s">
        <v>220</v>
      </c>
      <c r="G89" s="2" t="e">
        <f>(G30*370+G31*440)*G82*0.956</f>
        <v>#N/A</v>
      </c>
    </row>
    <row r="90" spans="2:9" hidden="1">
      <c r="B90" s="2" t="s">
        <v>221</v>
      </c>
      <c r="G90" s="2" t="e">
        <f>1.81*G88*G34/3*0.02*(G86-430)/365</f>
        <v>#N/A</v>
      </c>
    </row>
    <row r="91" spans="2:9" hidden="1">
      <c r="B91" s="2" t="s">
        <v>222</v>
      </c>
      <c r="G91" s="2" t="e">
        <f>0.04*1.81*G88*(1-G34)</f>
        <v>#N/A</v>
      </c>
    </row>
    <row r="92" spans="2:9" hidden="1">
      <c r="B92" s="2" t="s">
        <v>223</v>
      </c>
      <c r="G92" s="2" t="e">
        <f>1.81*G89*G34/3*0.02*(G86-430)/365</f>
        <v>#N/A</v>
      </c>
    </row>
    <row r="93" spans="2:9" hidden="1">
      <c r="B93" s="2" t="s">
        <v>224</v>
      </c>
      <c r="G93" s="2" t="e">
        <f>0.04*1.81*G89*(1-G34)</f>
        <v>#N/A</v>
      </c>
    </row>
    <row r="94" spans="2:9" hidden="1"/>
    <row r="95" spans="2:9" hidden="1">
      <c r="B95" s="2" t="s">
        <v>225</v>
      </c>
      <c r="G95" s="2" t="e">
        <f>IF(C13="IT Equipment",(G30*370+G31*440)*G82*0.956,IF(C13="Infrastructure",(1.81-1)*G88+G90-G91,1.81*G89+G92-G93))</f>
        <v>#N/A</v>
      </c>
      <c r="H95" s="2" t="s">
        <v>226</v>
      </c>
    </row>
    <row r="96" spans="2:9" hidden="1"/>
    <row r="97" spans="2:15" hidden="1">
      <c r="B97" s="227" t="s">
        <v>227</v>
      </c>
      <c r="C97" s="227"/>
      <c r="D97" s="227"/>
      <c r="E97" s="227"/>
      <c r="F97" s="227"/>
      <c r="G97" s="227">
        <f>IF(C13="IT Equipment",(C21-0.499999-2.75)/-3.25,IF(C13="Infrastructure",(C21-0.499999-2.75)/-3.01,(C21-0.499999-2.75)/-3.45))</f>
        <v>0.99999969230769226</v>
      </c>
    </row>
    <row r="98" spans="2:15" hidden="1">
      <c r="B98" s="227"/>
      <c r="C98" s="227"/>
      <c r="D98" s="227"/>
      <c r="E98" s="227"/>
      <c r="F98" s="227"/>
      <c r="G98" s="227"/>
    </row>
    <row r="99" spans="2:15" hidden="1">
      <c r="B99" s="2" t="s">
        <v>228</v>
      </c>
      <c r="G99" s="2" t="e">
        <f>G95*G97+G95</f>
        <v>#N/A</v>
      </c>
      <c r="H99" s="2" t="s">
        <v>226</v>
      </c>
    </row>
    <row r="100" spans="2:15" hidden="1">
      <c r="B100" s="2" t="s">
        <v>229</v>
      </c>
      <c r="G100" s="251" t="e">
        <f>IF(C13="IT Equipment",G99/365,"")</f>
        <v>#N/A</v>
      </c>
      <c r="H100" s="2" t="s">
        <v>230</v>
      </c>
    </row>
    <row r="101" spans="2:15" hidden="1"/>
    <row r="102" spans="2:15" hidden="1">
      <c r="B102" s="2" t="s">
        <v>231</v>
      </c>
      <c r="G102" s="2" t="e">
        <f>(G37*I82+G38*I81+G39*I83+G40*I84)</f>
        <v>#N/A</v>
      </c>
      <c r="H102" s="2" t="s">
        <v>209</v>
      </c>
    </row>
    <row r="103" spans="2:15" hidden="1">
      <c r="B103" s="2" t="s">
        <v>232</v>
      </c>
      <c r="G103" s="249" t="e">
        <f>G99/G102</f>
        <v>#N/A</v>
      </c>
      <c r="H103" s="2" t="s">
        <v>233</v>
      </c>
    </row>
    <row r="104" spans="2:15" hidden="1">
      <c r="B104" s="354" t="s">
        <v>234</v>
      </c>
      <c r="C104" s="354"/>
      <c r="D104" s="354"/>
      <c r="E104" s="354"/>
      <c r="G104" s="249" t="e">
        <f>IF(C13="IT Equipment",G100/G102,"")</f>
        <v>#N/A</v>
      </c>
      <c r="H104" s="2" t="s">
        <v>233</v>
      </c>
    </row>
    <row r="105" spans="2:15" hidden="1">
      <c r="B105" s="354"/>
      <c r="C105" s="354"/>
      <c r="D105" s="354"/>
      <c r="E105" s="354"/>
    </row>
    <row r="106" spans="2:15" hidden="1"/>
    <row r="107" spans="2:15" hidden="1">
      <c r="B107" s="227" t="s">
        <v>235</v>
      </c>
      <c r="C107" s="227"/>
      <c r="D107" s="227"/>
      <c r="E107" s="227"/>
      <c r="F107" s="227"/>
      <c r="G107" s="252" t="s">
        <v>236</v>
      </c>
      <c r="H107" s="252" t="s">
        <v>237</v>
      </c>
      <c r="J107" s="2" t="s">
        <v>238</v>
      </c>
    </row>
    <row r="108" spans="2:15" hidden="1">
      <c r="B108" s="2" t="s">
        <v>239</v>
      </c>
      <c r="G108" s="2" t="e">
        <f>VLOOKUP(K108,'NGA factors 2020'!$C$2:$L$20,9,FALSE)</f>
        <v>#N/A</v>
      </c>
      <c r="H108" s="2" t="e">
        <f>VLOOKUP(K108,'NGA factors 2020'!$C$2:$L$20,8,FALSE)</f>
        <v>#N/A</v>
      </c>
      <c r="I108" s="2" t="s">
        <v>209</v>
      </c>
      <c r="J108" s="355"/>
      <c r="K108" s="2" t="e">
        <f>CONCATENATE($G$80,E38)</f>
        <v>#N/A</v>
      </c>
      <c r="N108" s="2">
        <v>1</v>
      </c>
      <c r="O108" s="2" t="e">
        <f>G108*N108</f>
        <v>#N/A</v>
      </c>
    </row>
    <row r="109" spans="2:15" hidden="1">
      <c r="B109" s="2" t="s">
        <v>211</v>
      </c>
      <c r="G109" s="2" t="e">
        <f>VLOOKUP(K109,'NGA factors 2020'!$C$2:$L$20,9,FALSE)</f>
        <v>#N/A</v>
      </c>
      <c r="H109" s="2" t="e">
        <f>VLOOKUP(K109,'NGA factors 2020'!$C$2:$L$20,8,FALSE)</f>
        <v>#N/A</v>
      </c>
      <c r="I109" s="2" t="s">
        <v>212</v>
      </c>
      <c r="J109" s="355"/>
      <c r="K109" s="2" t="e">
        <f>CONCATENATE($G$80,E37)</f>
        <v>#N/A</v>
      </c>
      <c r="N109" s="2">
        <v>1</v>
      </c>
      <c r="O109" s="2" t="e">
        <f>G109*N109</f>
        <v>#N/A</v>
      </c>
    </row>
    <row r="110" spans="2:15" hidden="1">
      <c r="B110" s="2" t="s">
        <v>213</v>
      </c>
      <c r="G110" s="2">
        <f>'NGA factors 2020'!K18</f>
        <v>2.5174799999999999</v>
      </c>
      <c r="H110" s="2">
        <f>'NGA factors 2020'!J18</f>
        <v>2.43648</v>
      </c>
      <c r="I110" s="2" t="s">
        <v>214</v>
      </c>
      <c r="J110" s="355"/>
      <c r="N110" s="2">
        <v>1</v>
      </c>
      <c r="O110" s="2">
        <f>G110*N110</f>
        <v>2.5174799999999999</v>
      </c>
    </row>
    <row r="111" spans="2:15" hidden="1">
      <c r="B111" s="2" t="s">
        <v>215</v>
      </c>
      <c r="G111" s="2">
        <f>'NGA factors 2020'!K19</f>
        <v>2.8486799999999999</v>
      </c>
      <c r="H111" s="2">
        <f>'NGA factors 2020'!J19</f>
        <v>2.7097199999999999</v>
      </c>
      <c r="I111" s="2" t="s">
        <v>216</v>
      </c>
      <c r="J111" s="355"/>
      <c r="N111" s="2">
        <v>1</v>
      </c>
      <c r="O111" s="2">
        <f>G111*N111</f>
        <v>2.8486799999999999</v>
      </c>
    </row>
    <row r="112" spans="2:15" hidden="1"/>
    <row r="113" spans="2:8" hidden="1">
      <c r="B113" s="227" t="s">
        <v>240</v>
      </c>
      <c r="C113" s="227"/>
      <c r="D113" s="227"/>
      <c r="E113" s="227"/>
      <c r="F113" s="227"/>
    </row>
    <row r="114" spans="2:8" hidden="1">
      <c r="B114" s="2" t="s">
        <v>189</v>
      </c>
      <c r="G114" s="2">
        <v>3.6</v>
      </c>
      <c r="H114" s="2" t="s">
        <v>241</v>
      </c>
    </row>
    <row r="115" spans="2:8" hidden="1">
      <c r="B115" s="2" t="s">
        <v>191</v>
      </c>
      <c r="G115" s="2">
        <v>22.1</v>
      </c>
      <c r="H115" s="2" t="s">
        <v>242</v>
      </c>
    </row>
    <row r="116" spans="2:8" hidden="1">
      <c r="B116" s="2" t="s">
        <v>192</v>
      </c>
      <c r="G116" s="2">
        <v>38.6</v>
      </c>
      <c r="H116" s="2" t="s">
        <v>243</v>
      </c>
    </row>
    <row r="117" spans="2:8" hidden="1"/>
    <row r="118" spans="2:8" hidden="1"/>
  </sheetData>
  <sheetProtection algorithmName="SHA-512" hashValue="O30+qa9L3FcBYF2YrRoiPQUf3kNiVKnD+GBmq976X2E11jBN9EyfgNqOu0AD5Qd3/TwrfSNyXLccfSGS+tP8bg==" saltValue="XTwoKkurGbqPSVwDhJZPxg==" spinCount="100000" sheet="1" objects="1" scenarios="1"/>
  <protectedRanges>
    <protectedRange sqref="G29:H40" name="Range4"/>
    <protectedRange sqref="C13:D14" name="Range3"/>
    <protectedRange sqref="C21" name="Range2"/>
  </protectedRanges>
  <mergeCells count="23">
    <mergeCell ref="C50:E50"/>
    <mergeCell ref="C53:E53"/>
    <mergeCell ref="C56:E56"/>
    <mergeCell ref="B104:E105"/>
    <mergeCell ref="J108:J111"/>
    <mergeCell ref="C49:E49"/>
    <mergeCell ref="G29:H29"/>
    <mergeCell ref="G30:H30"/>
    <mergeCell ref="G31:H31"/>
    <mergeCell ref="G32:H32"/>
    <mergeCell ref="G34:H34"/>
    <mergeCell ref="G35:H35"/>
    <mergeCell ref="G37:H37"/>
    <mergeCell ref="G38:H38"/>
    <mergeCell ref="G39:H39"/>
    <mergeCell ref="G40:H40"/>
    <mergeCell ref="C47:E47"/>
    <mergeCell ref="G3:I3"/>
    <mergeCell ref="B4:E4"/>
    <mergeCell ref="B7:H7"/>
    <mergeCell ref="C13:D14"/>
    <mergeCell ref="C21:C22"/>
    <mergeCell ref="D21:D22"/>
  </mergeCells>
  <phoneticPr fontId="7" type="noConversion"/>
  <conditionalFormatting sqref="G35:H35">
    <cfRule type="expression" dxfId="23" priority="5" stopIfTrue="1">
      <formula>$C$13="Whole Facility"</formula>
    </cfRule>
    <cfRule type="expression" dxfId="22" priority="6" stopIfTrue="1">
      <formula>$C$13="IT Equipment"</formula>
    </cfRule>
  </conditionalFormatting>
  <conditionalFormatting sqref="G34:H34">
    <cfRule type="expression" dxfId="21" priority="7" stopIfTrue="1">
      <formula>$C$13="IT Equipment"</formula>
    </cfRule>
  </conditionalFormatting>
  <conditionalFormatting sqref="C21 G24:G25 C13">
    <cfRule type="cellIs" dxfId="20" priority="8" stopIfTrue="1" operator="between">
      <formula>0</formula>
      <formula>5</formula>
    </cfRule>
  </conditionalFormatting>
  <conditionalFormatting sqref="B24:B25 B22 H24:H25 B14:B15">
    <cfRule type="expression" dxfId="19" priority="9" stopIfTrue="1">
      <formula>$B$22="stars"</formula>
    </cfRule>
  </conditionalFormatting>
  <conditionalFormatting sqref="G30:H31">
    <cfRule type="expression" dxfId="18" priority="10" stopIfTrue="1">
      <formula>$C$13="Infrastructure"</formula>
    </cfRule>
  </conditionalFormatting>
  <conditionalFormatting sqref="E21">
    <cfRule type="expression" dxfId="17" priority="4" stopIfTrue="1">
      <formula>$E$14="stars"</formula>
    </cfRule>
  </conditionalFormatting>
  <conditionalFormatting sqref="G37:G40">
    <cfRule type="expression" dxfId="16" priority="3" stopIfTrue="1">
      <formula>NOT(SUM($G$37:$G$40)=1)</formula>
    </cfRule>
  </conditionalFormatting>
  <conditionalFormatting sqref="C49:E51 E64:E70 C53:E54 C56:E61">
    <cfRule type="expression" dxfId="15" priority="2" stopIfTrue="1">
      <formula>($E$21="ERROR: Rating must be in 0.5 star increment")</formula>
    </cfRule>
  </conditionalFormatting>
  <conditionalFormatting sqref="E64:E70">
    <cfRule type="expression" dxfId="14" priority="1" stopIfTrue="1">
      <formula>($B$38="ERROR: Percentage breakdown must total 100%")</formula>
    </cfRule>
  </conditionalFormatting>
  <dataValidations count="3">
    <dataValidation allowBlank="1" showInputMessage="1" errorTitle="Data input error" sqref="G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G65574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MPS65574 MZO65574 NJK65574 NTG65574 ODC65574 OMY65574 OWU65574 PGQ65574 PQM65574 QAI65574 QKE65574 QUA65574 RDW65574 RNS65574 RXO65574 SHK65574 SRG65574 TBC65574 TKY65574 TUU65574 UEQ65574 UOM65574 UYI65574 VIE65574 VSA65574 WBW65574 WLS65574 WVO65574 G131110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6 JC196646 SY196646 ACU196646 AMQ196646 AWM196646 BGI196646 BQE196646 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2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PQM262182 QAI262182 QKE262182 QUA262182 RDW262182 RNS262182 RXO262182 SHK262182 SRG262182 TBC262182 TKY262182 TUU262182 UEQ262182 UOM262182 UYI262182 VIE262182 VSA262182 WBW262182 WLS262182 WVO262182 G327718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4 JC393254 SY393254 ACU393254 AMQ393254 AWM393254 BGI393254 BQE393254 CAA393254 CJW393254 CTS393254 DDO393254 DNK393254 DXG393254 EHC393254 EQY393254 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0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SRG458790 TBC458790 TKY458790 TUU458790 UEQ458790 UOM458790 UYI458790 VIE458790 VSA458790 WBW458790 WLS458790 WVO458790 G524326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2 JC589862 SY589862 ACU589862 AMQ589862 AWM589862 BGI589862 BQE589862 CAA589862 CJW589862 CTS589862 DDO589862 DNK589862 DXG589862 EHC589862 EQY589862 FAU589862 FKQ589862 FUM589862 GEI589862 GOE589862 GYA589862 HHW589862 HRS589862 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8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VSA655398 WBW655398 WLS655398 WVO655398 G720934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0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6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2 JC917542 SY917542 ACU917542 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8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ODC983078 OMY983078 OWU983078 PGQ983078 PQM983078 QAI983078 QKE983078 QUA983078 RDW983078 RNS983078 RXO983078 SHK983078 SRG983078 TBC983078 TKY983078 TUU983078 UEQ983078 UOM983078 UYI983078 VIE983078 VSA983078 WBW983078 WLS983078 WVO983078" xr:uid="{C548F47A-3F0D-4789-A006-35AF18A38AB2}"/>
    <dataValidation type="decimal" allowBlank="1" showInputMessage="1" showErrorMessage="1" sqref="G24:G25 JC24:JC25 SY24:SY25 ACU24:ACU25 AMQ24:AMQ25 AWM24:AWM25 BGI24:BGI25 BQE24:BQE25 CAA24:CAA25 CJW24:CJW25 CTS24:CTS25 DDO24:DDO25 DNK24:DNK25 DXG24:DXG25 EHC24:EHC25 EQY24:EQY25 FAU24:FAU25 FKQ24:FKQ25 FUM24:FUM25 GEI24:GEI25 GOE24:GOE25 GYA24:GYA25 HHW24:HHW25 HRS24:HRS25 IBO24:IBO25 ILK24:ILK25 IVG24:IVG25 JFC24:JFC25 JOY24:JOY25 JYU24:JYU25 KIQ24:KIQ25 KSM24:KSM25 LCI24:LCI25 LME24:LME25 LWA24:LWA25 MFW24:MFW25 MPS24:MPS25 MZO24:MZO25 NJK24:NJK25 NTG24:NTG25 ODC24:ODC25 OMY24:OMY25 OWU24:OWU25 PGQ24:PGQ25 PQM24:PQM25 QAI24:QAI25 QKE24:QKE25 QUA24:QUA25 RDW24:RDW25 RNS24:RNS25 RXO24:RXO25 SHK24:SHK25 SRG24:SRG25 TBC24:TBC25 TKY24:TKY25 TUU24:TUU25 UEQ24:UEQ25 UOM24:UOM25 UYI24:UYI25 VIE24:VIE25 VSA24:VSA25 WBW24:WBW25 WLS24:WLS25 WVO24:WVO25 G65560:G65561 JC65560:JC65561 SY65560:SY65561 ACU65560:ACU65561 AMQ65560:AMQ65561 AWM65560:AWM65561 BGI65560:BGI65561 BQE65560:BQE65561 CAA65560:CAA65561 CJW65560:CJW65561 CTS65560:CTS65561 DDO65560:DDO65561 DNK65560:DNK65561 DXG65560:DXG65561 EHC65560:EHC65561 EQY65560:EQY65561 FAU65560:FAU65561 FKQ65560:FKQ65561 FUM65560:FUM65561 GEI65560:GEI65561 GOE65560:GOE65561 GYA65560:GYA65561 HHW65560:HHW65561 HRS65560:HRS65561 IBO65560:IBO65561 ILK65560:ILK65561 IVG65560:IVG65561 JFC65560:JFC65561 JOY65560:JOY65561 JYU65560:JYU65561 KIQ65560:KIQ65561 KSM65560:KSM65561 LCI65560:LCI65561 LME65560:LME65561 LWA65560:LWA65561 MFW65560:MFW65561 MPS65560:MPS65561 MZO65560:MZO65561 NJK65560:NJK65561 NTG65560:NTG65561 ODC65560:ODC65561 OMY65560:OMY65561 OWU65560:OWU65561 PGQ65560:PGQ65561 PQM65560:PQM65561 QAI65560:QAI65561 QKE65560:QKE65561 QUA65560:QUA65561 RDW65560:RDW65561 RNS65560:RNS65561 RXO65560:RXO65561 SHK65560:SHK65561 SRG65560:SRG65561 TBC65560:TBC65561 TKY65560:TKY65561 TUU65560:TUU65561 UEQ65560:UEQ65561 UOM65560:UOM65561 UYI65560:UYI65561 VIE65560:VIE65561 VSA65560:VSA65561 WBW65560:WBW65561 WLS65560:WLS65561 WVO65560:WVO65561 G131096:G131097 JC131096:JC131097 SY131096:SY131097 ACU131096:ACU131097 AMQ131096:AMQ131097 AWM131096:AWM131097 BGI131096:BGI131097 BQE131096:BQE131097 CAA131096:CAA131097 CJW131096:CJW131097 CTS131096:CTS131097 DDO131096:DDO131097 DNK131096:DNK131097 DXG131096:DXG131097 EHC131096:EHC131097 EQY131096:EQY131097 FAU131096:FAU131097 FKQ131096:FKQ131097 FUM131096:FUM131097 GEI131096:GEI131097 GOE131096:GOE131097 GYA131096:GYA131097 HHW131096:HHW131097 HRS131096:HRS131097 IBO131096:IBO131097 ILK131096:ILK131097 IVG131096:IVG131097 JFC131096:JFC131097 JOY131096:JOY131097 JYU131096:JYU131097 KIQ131096:KIQ131097 KSM131096:KSM131097 LCI131096:LCI131097 LME131096:LME131097 LWA131096:LWA131097 MFW131096:MFW131097 MPS131096:MPS131097 MZO131096:MZO131097 NJK131096:NJK131097 NTG131096:NTG131097 ODC131096:ODC131097 OMY131096:OMY131097 OWU131096:OWU131097 PGQ131096:PGQ131097 PQM131096:PQM131097 QAI131096:QAI131097 QKE131096:QKE131097 QUA131096:QUA131097 RDW131096:RDW131097 RNS131096:RNS131097 RXO131096:RXO131097 SHK131096:SHK131097 SRG131096:SRG131097 TBC131096:TBC131097 TKY131096:TKY131097 TUU131096:TUU131097 UEQ131096:UEQ131097 UOM131096:UOM131097 UYI131096:UYI131097 VIE131096:VIE131097 VSA131096:VSA131097 WBW131096:WBW131097 WLS131096:WLS131097 WVO131096:WVO131097 G196632:G196633 JC196632:JC196633 SY196632:SY196633 ACU196632:ACU196633 AMQ196632:AMQ196633 AWM196632:AWM196633 BGI196632:BGI196633 BQE196632:BQE196633 CAA196632:CAA196633 CJW196632:CJW196633 CTS196632:CTS196633 DDO196632:DDO196633 DNK196632:DNK196633 DXG196632:DXG196633 EHC196632:EHC196633 EQY196632:EQY196633 FAU196632:FAU196633 FKQ196632:FKQ196633 FUM196632:FUM196633 GEI196632:GEI196633 GOE196632:GOE196633 GYA196632:GYA196633 HHW196632:HHW196633 HRS196632:HRS196633 IBO196632:IBO196633 ILK196632:ILK196633 IVG196632:IVG196633 JFC196632:JFC196633 JOY196632:JOY196633 JYU196632:JYU196633 KIQ196632:KIQ196633 KSM196632:KSM196633 LCI196632:LCI196633 LME196632:LME196633 LWA196632:LWA196633 MFW196632:MFW196633 MPS196632:MPS196633 MZO196632:MZO196633 NJK196632:NJK196633 NTG196632:NTG196633 ODC196632:ODC196633 OMY196632:OMY196633 OWU196632:OWU196633 PGQ196632:PGQ196633 PQM196632:PQM196633 QAI196632:QAI196633 QKE196632:QKE196633 QUA196632:QUA196633 RDW196632:RDW196633 RNS196632:RNS196633 RXO196632:RXO196633 SHK196632:SHK196633 SRG196632:SRG196633 TBC196632:TBC196633 TKY196632:TKY196633 TUU196632:TUU196633 UEQ196632:UEQ196633 UOM196632:UOM196633 UYI196632:UYI196633 VIE196632:VIE196633 VSA196632:VSA196633 WBW196632:WBW196633 WLS196632:WLS196633 WVO196632:WVO196633 G262168:G262169 JC262168:JC262169 SY262168:SY262169 ACU262168:ACU262169 AMQ262168:AMQ262169 AWM262168:AWM262169 BGI262168:BGI262169 BQE262168:BQE262169 CAA262168:CAA262169 CJW262168:CJW262169 CTS262168:CTS262169 DDO262168:DDO262169 DNK262168:DNK262169 DXG262168:DXG262169 EHC262168:EHC262169 EQY262168:EQY262169 FAU262168:FAU262169 FKQ262168:FKQ262169 FUM262168:FUM262169 GEI262168:GEI262169 GOE262168:GOE262169 GYA262168:GYA262169 HHW262168:HHW262169 HRS262168:HRS262169 IBO262168:IBO262169 ILK262168:ILK262169 IVG262168:IVG262169 JFC262168:JFC262169 JOY262168:JOY262169 JYU262168:JYU262169 KIQ262168:KIQ262169 KSM262168:KSM262169 LCI262168:LCI262169 LME262168:LME262169 LWA262168:LWA262169 MFW262168:MFW262169 MPS262168:MPS262169 MZO262168:MZO262169 NJK262168:NJK262169 NTG262168:NTG262169 ODC262168:ODC262169 OMY262168:OMY262169 OWU262168:OWU262169 PGQ262168:PGQ262169 PQM262168:PQM262169 QAI262168:QAI262169 QKE262168:QKE262169 QUA262168:QUA262169 RDW262168:RDW262169 RNS262168:RNS262169 RXO262168:RXO262169 SHK262168:SHK262169 SRG262168:SRG262169 TBC262168:TBC262169 TKY262168:TKY262169 TUU262168:TUU262169 UEQ262168:UEQ262169 UOM262168:UOM262169 UYI262168:UYI262169 VIE262168:VIE262169 VSA262168:VSA262169 WBW262168:WBW262169 WLS262168:WLS262169 WVO262168:WVO262169 G327704:G327705 JC327704:JC327705 SY327704:SY327705 ACU327704:ACU327705 AMQ327704:AMQ327705 AWM327704:AWM327705 BGI327704:BGI327705 BQE327704:BQE327705 CAA327704:CAA327705 CJW327704:CJW327705 CTS327704:CTS327705 DDO327704:DDO327705 DNK327704:DNK327705 DXG327704:DXG327705 EHC327704:EHC327705 EQY327704:EQY327705 FAU327704:FAU327705 FKQ327704:FKQ327705 FUM327704:FUM327705 GEI327704:GEI327705 GOE327704:GOE327705 GYA327704:GYA327705 HHW327704:HHW327705 HRS327704:HRS327705 IBO327704:IBO327705 ILK327704:ILK327705 IVG327704:IVG327705 JFC327704:JFC327705 JOY327704:JOY327705 JYU327704:JYU327705 KIQ327704:KIQ327705 KSM327704:KSM327705 LCI327704:LCI327705 LME327704:LME327705 LWA327704:LWA327705 MFW327704:MFW327705 MPS327704:MPS327705 MZO327704:MZO327705 NJK327704:NJK327705 NTG327704:NTG327705 ODC327704:ODC327705 OMY327704:OMY327705 OWU327704:OWU327705 PGQ327704:PGQ327705 PQM327704:PQM327705 QAI327704:QAI327705 QKE327704:QKE327705 QUA327704:QUA327705 RDW327704:RDW327705 RNS327704:RNS327705 RXO327704:RXO327705 SHK327704:SHK327705 SRG327704:SRG327705 TBC327704:TBC327705 TKY327704:TKY327705 TUU327704:TUU327705 UEQ327704:UEQ327705 UOM327704:UOM327705 UYI327704:UYI327705 VIE327704:VIE327705 VSA327704:VSA327705 WBW327704:WBW327705 WLS327704:WLS327705 WVO327704:WVO327705 G393240:G393241 JC393240:JC393241 SY393240:SY393241 ACU393240:ACU393241 AMQ393240:AMQ393241 AWM393240:AWM393241 BGI393240:BGI393241 BQE393240:BQE393241 CAA393240:CAA393241 CJW393240:CJW393241 CTS393240:CTS393241 DDO393240:DDO393241 DNK393240:DNK393241 DXG393240:DXG393241 EHC393240:EHC393241 EQY393240:EQY393241 FAU393240:FAU393241 FKQ393240:FKQ393241 FUM393240:FUM393241 GEI393240:GEI393241 GOE393240:GOE393241 GYA393240:GYA393241 HHW393240:HHW393241 HRS393240:HRS393241 IBO393240:IBO393241 ILK393240:ILK393241 IVG393240:IVG393241 JFC393240:JFC393241 JOY393240:JOY393241 JYU393240:JYU393241 KIQ393240:KIQ393241 KSM393240:KSM393241 LCI393240:LCI393241 LME393240:LME393241 LWA393240:LWA393241 MFW393240:MFW393241 MPS393240:MPS393241 MZO393240:MZO393241 NJK393240:NJK393241 NTG393240:NTG393241 ODC393240:ODC393241 OMY393240:OMY393241 OWU393240:OWU393241 PGQ393240:PGQ393241 PQM393240:PQM393241 QAI393240:QAI393241 QKE393240:QKE393241 QUA393240:QUA393241 RDW393240:RDW393241 RNS393240:RNS393241 RXO393240:RXO393241 SHK393240:SHK393241 SRG393240:SRG393241 TBC393240:TBC393241 TKY393240:TKY393241 TUU393240:TUU393241 UEQ393240:UEQ393241 UOM393240:UOM393241 UYI393240:UYI393241 VIE393240:VIE393241 VSA393240:VSA393241 WBW393240:WBW393241 WLS393240:WLS393241 WVO393240:WVO393241 G458776:G458777 JC458776:JC458777 SY458776:SY458777 ACU458776:ACU458777 AMQ458776:AMQ458777 AWM458776:AWM458777 BGI458776:BGI458777 BQE458776:BQE458777 CAA458776:CAA458777 CJW458776:CJW458777 CTS458776:CTS458777 DDO458776:DDO458777 DNK458776:DNK458777 DXG458776:DXG458777 EHC458776:EHC458777 EQY458776:EQY458777 FAU458776:FAU458777 FKQ458776:FKQ458777 FUM458776:FUM458777 GEI458776:GEI458777 GOE458776:GOE458777 GYA458776:GYA458777 HHW458776:HHW458777 HRS458776:HRS458777 IBO458776:IBO458777 ILK458776:ILK458777 IVG458776:IVG458777 JFC458776:JFC458777 JOY458776:JOY458777 JYU458776:JYU458777 KIQ458776:KIQ458777 KSM458776:KSM458777 LCI458776:LCI458777 LME458776:LME458777 LWA458776:LWA458777 MFW458776:MFW458777 MPS458776:MPS458777 MZO458776:MZO458777 NJK458776:NJK458777 NTG458776:NTG458777 ODC458776:ODC458777 OMY458776:OMY458777 OWU458776:OWU458777 PGQ458776:PGQ458777 PQM458776:PQM458777 QAI458776:QAI458777 QKE458776:QKE458777 QUA458776:QUA458777 RDW458776:RDW458777 RNS458776:RNS458777 RXO458776:RXO458777 SHK458776:SHK458777 SRG458776:SRG458777 TBC458776:TBC458777 TKY458776:TKY458777 TUU458776:TUU458777 UEQ458776:UEQ458777 UOM458776:UOM458777 UYI458776:UYI458777 VIE458776:VIE458777 VSA458776:VSA458777 WBW458776:WBW458777 WLS458776:WLS458777 WVO458776:WVO458777 G524312:G524313 JC524312:JC524313 SY524312:SY524313 ACU524312:ACU524313 AMQ524312:AMQ524313 AWM524312:AWM524313 BGI524312:BGI524313 BQE524312:BQE524313 CAA524312:CAA524313 CJW524312:CJW524313 CTS524312:CTS524313 DDO524312:DDO524313 DNK524312:DNK524313 DXG524312:DXG524313 EHC524312:EHC524313 EQY524312:EQY524313 FAU524312:FAU524313 FKQ524312:FKQ524313 FUM524312:FUM524313 GEI524312:GEI524313 GOE524312:GOE524313 GYA524312:GYA524313 HHW524312:HHW524313 HRS524312:HRS524313 IBO524312:IBO524313 ILK524312:ILK524313 IVG524312:IVG524313 JFC524312:JFC524313 JOY524312:JOY524313 JYU524312:JYU524313 KIQ524312:KIQ524313 KSM524312:KSM524313 LCI524312:LCI524313 LME524312:LME524313 LWA524312:LWA524313 MFW524312:MFW524313 MPS524312:MPS524313 MZO524312:MZO524313 NJK524312:NJK524313 NTG524312:NTG524313 ODC524312:ODC524313 OMY524312:OMY524313 OWU524312:OWU524313 PGQ524312:PGQ524313 PQM524312:PQM524313 QAI524312:QAI524313 QKE524312:QKE524313 QUA524312:QUA524313 RDW524312:RDW524313 RNS524312:RNS524313 RXO524312:RXO524313 SHK524312:SHK524313 SRG524312:SRG524313 TBC524312:TBC524313 TKY524312:TKY524313 TUU524312:TUU524313 UEQ524312:UEQ524313 UOM524312:UOM524313 UYI524312:UYI524313 VIE524312:VIE524313 VSA524312:VSA524313 WBW524312:WBW524313 WLS524312:WLS524313 WVO524312:WVO524313 G589848:G589849 JC589848:JC589849 SY589848:SY589849 ACU589848:ACU589849 AMQ589848:AMQ589849 AWM589848:AWM589849 BGI589848:BGI589849 BQE589848:BQE589849 CAA589848:CAA589849 CJW589848:CJW589849 CTS589848:CTS589849 DDO589848:DDO589849 DNK589848:DNK589849 DXG589848:DXG589849 EHC589848:EHC589849 EQY589848:EQY589849 FAU589848:FAU589849 FKQ589848:FKQ589849 FUM589848:FUM589849 GEI589848:GEI589849 GOE589848:GOE589849 GYA589848:GYA589849 HHW589848:HHW589849 HRS589848:HRS589849 IBO589848:IBO589849 ILK589848:ILK589849 IVG589848:IVG589849 JFC589848:JFC589849 JOY589848:JOY589849 JYU589848:JYU589849 KIQ589848:KIQ589849 KSM589848:KSM589849 LCI589848:LCI589849 LME589848:LME589849 LWA589848:LWA589849 MFW589848:MFW589849 MPS589848:MPS589849 MZO589848:MZO589849 NJK589848:NJK589849 NTG589848:NTG589849 ODC589848:ODC589849 OMY589848:OMY589849 OWU589848:OWU589849 PGQ589848:PGQ589849 PQM589848:PQM589849 QAI589848:QAI589849 QKE589848:QKE589849 QUA589848:QUA589849 RDW589848:RDW589849 RNS589848:RNS589849 RXO589848:RXO589849 SHK589848:SHK589849 SRG589848:SRG589849 TBC589848:TBC589849 TKY589848:TKY589849 TUU589848:TUU589849 UEQ589848:UEQ589849 UOM589848:UOM589849 UYI589848:UYI589849 VIE589848:VIE589849 VSA589848:VSA589849 WBW589848:WBW589849 WLS589848:WLS589849 WVO589848:WVO589849 G655384:G655385 JC655384:JC655385 SY655384:SY655385 ACU655384:ACU655385 AMQ655384:AMQ655385 AWM655384:AWM655385 BGI655384:BGI655385 BQE655384:BQE655385 CAA655384:CAA655385 CJW655384:CJW655385 CTS655384:CTS655385 DDO655384:DDO655385 DNK655384:DNK655385 DXG655384:DXG655385 EHC655384:EHC655385 EQY655384:EQY655385 FAU655384:FAU655385 FKQ655384:FKQ655385 FUM655384:FUM655385 GEI655384:GEI655385 GOE655384:GOE655385 GYA655384:GYA655385 HHW655384:HHW655385 HRS655384:HRS655385 IBO655384:IBO655385 ILK655384:ILK655385 IVG655384:IVG655385 JFC655384:JFC655385 JOY655384:JOY655385 JYU655384:JYU655385 KIQ655384:KIQ655385 KSM655384:KSM655385 LCI655384:LCI655385 LME655384:LME655385 LWA655384:LWA655385 MFW655384:MFW655385 MPS655384:MPS655385 MZO655384:MZO655385 NJK655384:NJK655385 NTG655384:NTG655385 ODC655384:ODC655385 OMY655384:OMY655385 OWU655384:OWU655385 PGQ655384:PGQ655385 PQM655384:PQM655385 QAI655384:QAI655385 QKE655384:QKE655385 QUA655384:QUA655385 RDW655384:RDW655385 RNS655384:RNS655385 RXO655384:RXO655385 SHK655384:SHK655385 SRG655384:SRG655385 TBC655384:TBC655385 TKY655384:TKY655385 TUU655384:TUU655385 UEQ655384:UEQ655385 UOM655384:UOM655385 UYI655384:UYI655385 VIE655384:VIE655385 VSA655384:VSA655385 WBW655384:WBW655385 WLS655384:WLS655385 WVO655384:WVO655385 G720920:G720921 JC720920:JC720921 SY720920:SY720921 ACU720920:ACU720921 AMQ720920:AMQ720921 AWM720920:AWM720921 BGI720920:BGI720921 BQE720920:BQE720921 CAA720920:CAA720921 CJW720920:CJW720921 CTS720920:CTS720921 DDO720920:DDO720921 DNK720920:DNK720921 DXG720920:DXG720921 EHC720920:EHC720921 EQY720920:EQY720921 FAU720920:FAU720921 FKQ720920:FKQ720921 FUM720920:FUM720921 GEI720920:GEI720921 GOE720920:GOE720921 GYA720920:GYA720921 HHW720920:HHW720921 HRS720920:HRS720921 IBO720920:IBO720921 ILK720920:ILK720921 IVG720920:IVG720921 JFC720920:JFC720921 JOY720920:JOY720921 JYU720920:JYU720921 KIQ720920:KIQ720921 KSM720920:KSM720921 LCI720920:LCI720921 LME720920:LME720921 LWA720920:LWA720921 MFW720920:MFW720921 MPS720920:MPS720921 MZO720920:MZO720921 NJK720920:NJK720921 NTG720920:NTG720921 ODC720920:ODC720921 OMY720920:OMY720921 OWU720920:OWU720921 PGQ720920:PGQ720921 PQM720920:PQM720921 QAI720920:QAI720921 QKE720920:QKE720921 QUA720920:QUA720921 RDW720920:RDW720921 RNS720920:RNS720921 RXO720920:RXO720921 SHK720920:SHK720921 SRG720920:SRG720921 TBC720920:TBC720921 TKY720920:TKY720921 TUU720920:TUU720921 UEQ720920:UEQ720921 UOM720920:UOM720921 UYI720920:UYI720921 VIE720920:VIE720921 VSA720920:VSA720921 WBW720920:WBW720921 WLS720920:WLS720921 WVO720920:WVO720921 G786456:G786457 JC786456:JC786457 SY786456:SY786457 ACU786456:ACU786457 AMQ786456:AMQ786457 AWM786456:AWM786457 BGI786456:BGI786457 BQE786456:BQE786457 CAA786456:CAA786457 CJW786456:CJW786457 CTS786456:CTS786457 DDO786456:DDO786457 DNK786456:DNK786457 DXG786456:DXG786457 EHC786456:EHC786457 EQY786456:EQY786457 FAU786456:FAU786457 FKQ786456:FKQ786457 FUM786456:FUM786457 GEI786456:GEI786457 GOE786456:GOE786457 GYA786456:GYA786457 HHW786456:HHW786457 HRS786456:HRS786457 IBO786456:IBO786457 ILK786456:ILK786457 IVG786456:IVG786457 JFC786456:JFC786457 JOY786456:JOY786457 JYU786456:JYU786457 KIQ786456:KIQ786457 KSM786456:KSM786457 LCI786456:LCI786457 LME786456:LME786457 LWA786456:LWA786457 MFW786456:MFW786457 MPS786456:MPS786457 MZO786456:MZO786457 NJK786456:NJK786457 NTG786456:NTG786457 ODC786456:ODC786457 OMY786456:OMY786457 OWU786456:OWU786457 PGQ786456:PGQ786457 PQM786456:PQM786457 QAI786456:QAI786457 QKE786456:QKE786457 QUA786456:QUA786457 RDW786456:RDW786457 RNS786456:RNS786457 RXO786456:RXO786457 SHK786456:SHK786457 SRG786456:SRG786457 TBC786456:TBC786457 TKY786456:TKY786457 TUU786456:TUU786457 UEQ786456:UEQ786457 UOM786456:UOM786457 UYI786456:UYI786457 VIE786456:VIE786457 VSA786456:VSA786457 WBW786456:WBW786457 WLS786456:WLS786457 WVO786456:WVO786457 G851992:G851993 JC851992:JC851993 SY851992:SY851993 ACU851992:ACU851993 AMQ851992:AMQ851993 AWM851992:AWM851993 BGI851992:BGI851993 BQE851992:BQE851993 CAA851992:CAA851993 CJW851992:CJW851993 CTS851992:CTS851993 DDO851992:DDO851993 DNK851992:DNK851993 DXG851992:DXG851993 EHC851992:EHC851993 EQY851992:EQY851993 FAU851992:FAU851993 FKQ851992:FKQ851993 FUM851992:FUM851993 GEI851992:GEI851993 GOE851992:GOE851993 GYA851992:GYA851993 HHW851992:HHW851993 HRS851992:HRS851993 IBO851992:IBO851993 ILK851992:ILK851993 IVG851992:IVG851993 JFC851992:JFC851993 JOY851992:JOY851993 JYU851992:JYU851993 KIQ851992:KIQ851993 KSM851992:KSM851993 LCI851992:LCI851993 LME851992:LME851993 LWA851992:LWA851993 MFW851992:MFW851993 MPS851992:MPS851993 MZO851992:MZO851993 NJK851992:NJK851993 NTG851992:NTG851993 ODC851992:ODC851993 OMY851992:OMY851993 OWU851992:OWU851993 PGQ851992:PGQ851993 PQM851992:PQM851993 QAI851992:QAI851993 QKE851992:QKE851993 QUA851992:QUA851993 RDW851992:RDW851993 RNS851992:RNS851993 RXO851992:RXO851993 SHK851992:SHK851993 SRG851992:SRG851993 TBC851992:TBC851993 TKY851992:TKY851993 TUU851992:TUU851993 UEQ851992:UEQ851993 UOM851992:UOM851993 UYI851992:UYI851993 VIE851992:VIE851993 VSA851992:VSA851993 WBW851992:WBW851993 WLS851992:WLS851993 WVO851992:WVO851993 G917528:G917529 JC917528:JC917529 SY917528:SY917529 ACU917528:ACU917529 AMQ917528:AMQ917529 AWM917528:AWM917529 BGI917528:BGI917529 BQE917528:BQE917529 CAA917528:CAA917529 CJW917528:CJW917529 CTS917528:CTS917529 DDO917528:DDO917529 DNK917528:DNK917529 DXG917528:DXG917529 EHC917528:EHC917529 EQY917528:EQY917529 FAU917528:FAU917529 FKQ917528:FKQ917529 FUM917528:FUM917529 GEI917528:GEI917529 GOE917528:GOE917529 GYA917528:GYA917529 HHW917528:HHW917529 HRS917528:HRS917529 IBO917528:IBO917529 ILK917528:ILK917529 IVG917528:IVG917529 JFC917528:JFC917529 JOY917528:JOY917529 JYU917528:JYU917529 KIQ917528:KIQ917529 KSM917528:KSM917529 LCI917528:LCI917529 LME917528:LME917529 LWA917528:LWA917529 MFW917528:MFW917529 MPS917528:MPS917529 MZO917528:MZO917529 NJK917528:NJK917529 NTG917528:NTG917529 ODC917528:ODC917529 OMY917528:OMY917529 OWU917528:OWU917529 PGQ917528:PGQ917529 PQM917528:PQM917529 QAI917528:QAI917529 QKE917528:QKE917529 QUA917528:QUA917529 RDW917528:RDW917529 RNS917528:RNS917529 RXO917528:RXO917529 SHK917528:SHK917529 SRG917528:SRG917529 TBC917528:TBC917529 TKY917528:TKY917529 TUU917528:TUU917529 UEQ917528:UEQ917529 UOM917528:UOM917529 UYI917528:UYI917529 VIE917528:VIE917529 VSA917528:VSA917529 WBW917528:WBW917529 WLS917528:WLS917529 WVO917528:WVO917529 G983064:G983065 JC983064:JC983065 SY983064:SY983065 ACU983064:ACU983065 AMQ983064:AMQ983065 AWM983064:AWM983065 BGI983064:BGI983065 BQE983064:BQE983065 CAA983064:CAA983065 CJW983064:CJW983065 CTS983064:CTS983065 DDO983064:DDO983065 DNK983064:DNK983065 DXG983064:DXG983065 EHC983064:EHC983065 EQY983064:EQY983065 FAU983064:FAU983065 FKQ983064:FKQ983065 FUM983064:FUM983065 GEI983064:GEI983065 GOE983064:GOE983065 GYA983064:GYA983065 HHW983064:HHW983065 HRS983064:HRS983065 IBO983064:IBO983065 ILK983064:ILK983065 IVG983064:IVG983065 JFC983064:JFC983065 JOY983064:JOY983065 JYU983064:JYU983065 KIQ983064:KIQ983065 KSM983064:KSM983065 LCI983064:LCI983065 LME983064:LME983065 LWA983064:LWA983065 MFW983064:MFW983065 MPS983064:MPS983065 MZO983064:MZO983065 NJK983064:NJK983065 NTG983064:NTG983065 ODC983064:ODC983065 OMY983064:OMY983065 OWU983064:OWU983065 PGQ983064:PGQ983065 PQM983064:PQM983065 QAI983064:QAI983065 QKE983064:QKE983065 QUA983064:QUA983065 RDW983064:RDW983065 RNS983064:RNS983065 RXO983064:RXO983065 SHK983064:SHK983065 SRG983064:SRG983065 TBC983064:TBC983065 TKY983064:TKY983065 TUU983064:TUU983065 UEQ983064:UEQ983065 UOM983064:UOM983065 UYI983064:UYI983065 VIE983064:VIE983065 VSA983064:VSA983065 WBW983064:WBW983065 WLS983064:WLS983065 WVO983064:WVO983065 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C15:C16 IY15:IY16 SU15:SU16 ACQ15:ACQ16 AMM15:AMM16 AWI15:AWI16 BGE15:BGE16 BQA15:BQA16 BZW15:BZW16 CJS15:CJS16 CTO15:CTO16 DDK15:DDK16 DNG15:DNG16 DXC15:DXC16 EGY15:EGY16 EQU15:EQU16 FAQ15:FAQ16 FKM15:FKM16 FUI15:FUI16 GEE15:GEE16 GOA15:GOA16 GXW15:GXW16 HHS15:HHS16 HRO15:HRO16 IBK15:IBK16 ILG15:ILG16 IVC15:IVC16 JEY15:JEY16 JOU15:JOU16 JYQ15:JYQ16 KIM15:KIM16 KSI15:KSI16 LCE15:LCE16 LMA15:LMA16 LVW15:LVW16 MFS15:MFS16 MPO15:MPO16 MZK15:MZK16 NJG15:NJG16 NTC15:NTC16 OCY15:OCY16 OMU15:OMU16 OWQ15:OWQ16 PGM15:PGM16 PQI15:PQI16 QAE15:QAE16 QKA15:QKA16 QTW15:QTW16 RDS15:RDS16 RNO15:RNO16 RXK15:RXK16 SHG15:SHG16 SRC15:SRC16 TAY15:TAY16 TKU15:TKU16 TUQ15:TUQ16 UEM15:UEM16 UOI15:UOI16 UYE15:UYE16 VIA15:VIA16 VRW15:VRW16 WBS15:WBS16 WLO15:WLO16 WVK15:WVK16 C65551:C65552 IY65551:IY65552 SU65551:SU65552 ACQ65551:ACQ65552 AMM65551:AMM65552 AWI65551:AWI65552 BGE65551:BGE65552 BQA65551:BQA65552 BZW65551:BZW65552 CJS65551:CJS65552 CTO65551:CTO65552 DDK65551:DDK65552 DNG65551:DNG65552 DXC65551:DXC65552 EGY65551:EGY65552 EQU65551:EQU65552 FAQ65551:FAQ65552 FKM65551:FKM65552 FUI65551:FUI65552 GEE65551:GEE65552 GOA65551:GOA65552 GXW65551:GXW65552 HHS65551:HHS65552 HRO65551:HRO65552 IBK65551:IBK65552 ILG65551:ILG65552 IVC65551:IVC65552 JEY65551:JEY65552 JOU65551:JOU65552 JYQ65551:JYQ65552 KIM65551:KIM65552 KSI65551:KSI65552 LCE65551:LCE65552 LMA65551:LMA65552 LVW65551:LVW65552 MFS65551:MFS65552 MPO65551:MPO65552 MZK65551:MZK65552 NJG65551:NJG65552 NTC65551:NTC65552 OCY65551:OCY65552 OMU65551:OMU65552 OWQ65551:OWQ65552 PGM65551:PGM65552 PQI65551:PQI65552 QAE65551:QAE65552 QKA65551:QKA65552 QTW65551:QTW65552 RDS65551:RDS65552 RNO65551:RNO65552 RXK65551:RXK65552 SHG65551:SHG65552 SRC65551:SRC65552 TAY65551:TAY65552 TKU65551:TKU65552 TUQ65551:TUQ65552 UEM65551:UEM65552 UOI65551:UOI65552 UYE65551:UYE65552 VIA65551:VIA65552 VRW65551:VRW65552 WBS65551:WBS65552 WLO65551:WLO65552 WVK65551:WVK65552 C131087:C131088 IY131087:IY131088 SU131087:SU131088 ACQ131087:ACQ131088 AMM131087:AMM131088 AWI131087:AWI131088 BGE131087:BGE131088 BQA131087:BQA131088 BZW131087:BZW131088 CJS131087:CJS131088 CTO131087:CTO131088 DDK131087:DDK131088 DNG131087:DNG131088 DXC131087:DXC131088 EGY131087:EGY131088 EQU131087:EQU131088 FAQ131087:FAQ131088 FKM131087:FKM131088 FUI131087:FUI131088 GEE131087:GEE131088 GOA131087:GOA131088 GXW131087:GXW131088 HHS131087:HHS131088 HRO131087:HRO131088 IBK131087:IBK131088 ILG131087:ILG131088 IVC131087:IVC131088 JEY131087:JEY131088 JOU131087:JOU131088 JYQ131087:JYQ131088 KIM131087:KIM131088 KSI131087:KSI131088 LCE131087:LCE131088 LMA131087:LMA131088 LVW131087:LVW131088 MFS131087:MFS131088 MPO131087:MPO131088 MZK131087:MZK131088 NJG131087:NJG131088 NTC131087:NTC131088 OCY131087:OCY131088 OMU131087:OMU131088 OWQ131087:OWQ131088 PGM131087:PGM131088 PQI131087:PQI131088 QAE131087:QAE131088 QKA131087:QKA131088 QTW131087:QTW131088 RDS131087:RDS131088 RNO131087:RNO131088 RXK131087:RXK131088 SHG131087:SHG131088 SRC131087:SRC131088 TAY131087:TAY131088 TKU131087:TKU131088 TUQ131087:TUQ131088 UEM131087:UEM131088 UOI131087:UOI131088 UYE131087:UYE131088 VIA131087:VIA131088 VRW131087:VRW131088 WBS131087:WBS131088 WLO131087:WLO131088 WVK131087:WVK131088 C196623:C196624 IY196623:IY196624 SU196623:SU196624 ACQ196623:ACQ196624 AMM196623:AMM196624 AWI196623:AWI196624 BGE196623:BGE196624 BQA196623:BQA196624 BZW196623:BZW196624 CJS196623:CJS196624 CTO196623:CTO196624 DDK196623:DDK196624 DNG196623:DNG196624 DXC196623:DXC196624 EGY196623:EGY196624 EQU196623:EQU196624 FAQ196623:FAQ196624 FKM196623:FKM196624 FUI196623:FUI196624 GEE196623:GEE196624 GOA196623:GOA196624 GXW196623:GXW196624 HHS196623:HHS196624 HRO196623:HRO196624 IBK196623:IBK196624 ILG196623:ILG196624 IVC196623:IVC196624 JEY196623:JEY196624 JOU196623:JOU196624 JYQ196623:JYQ196624 KIM196623:KIM196624 KSI196623:KSI196624 LCE196623:LCE196624 LMA196623:LMA196624 LVW196623:LVW196624 MFS196623:MFS196624 MPO196623:MPO196624 MZK196623:MZK196624 NJG196623:NJG196624 NTC196623:NTC196624 OCY196623:OCY196624 OMU196623:OMU196624 OWQ196623:OWQ196624 PGM196623:PGM196624 PQI196623:PQI196624 QAE196623:QAE196624 QKA196623:QKA196624 QTW196623:QTW196624 RDS196623:RDS196624 RNO196623:RNO196624 RXK196623:RXK196624 SHG196623:SHG196624 SRC196623:SRC196624 TAY196623:TAY196624 TKU196623:TKU196624 TUQ196623:TUQ196624 UEM196623:UEM196624 UOI196623:UOI196624 UYE196623:UYE196624 VIA196623:VIA196624 VRW196623:VRW196624 WBS196623:WBS196624 WLO196623:WLO196624 WVK196623:WVK196624 C262159:C262160 IY262159:IY262160 SU262159:SU262160 ACQ262159:ACQ262160 AMM262159:AMM262160 AWI262159:AWI262160 BGE262159:BGE262160 BQA262159:BQA262160 BZW262159:BZW262160 CJS262159:CJS262160 CTO262159:CTO262160 DDK262159:DDK262160 DNG262159:DNG262160 DXC262159:DXC262160 EGY262159:EGY262160 EQU262159:EQU262160 FAQ262159:FAQ262160 FKM262159:FKM262160 FUI262159:FUI262160 GEE262159:GEE262160 GOA262159:GOA262160 GXW262159:GXW262160 HHS262159:HHS262160 HRO262159:HRO262160 IBK262159:IBK262160 ILG262159:ILG262160 IVC262159:IVC262160 JEY262159:JEY262160 JOU262159:JOU262160 JYQ262159:JYQ262160 KIM262159:KIM262160 KSI262159:KSI262160 LCE262159:LCE262160 LMA262159:LMA262160 LVW262159:LVW262160 MFS262159:MFS262160 MPO262159:MPO262160 MZK262159:MZK262160 NJG262159:NJG262160 NTC262159:NTC262160 OCY262159:OCY262160 OMU262159:OMU262160 OWQ262159:OWQ262160 PGM262159:PGM262160 PQI262159:PQI262160 QAE262159:QAE262160 QKA262159:QKA262160 QTW262159:QTW262160 RDS262159:RDS262160 RNO262159:RNO262160 RXK262159:RXK262160 SHG262159:SHG262160 SRC262159:SRC262160 TAY262159:TAY262160 TKU262159:TKU262160 TUQ262159:TUQ262160 UEM262159:UEM262160 UOI262159:UOI262160 UYE262159:UYE262160 VIA262159:VIA262160 VRW262159:VRW262160 WBS262159:WBS262160 WLO262159:WLO262160 WVK262159:WVK262160 C327695:C327696 IY327695:IY327696 SU327695:SU327696 ACQ327695:ACQ327696 AMM327695:AMM327696 AWI327695:AWI327696 BGE327695:BGE327696 BQA327695:BQA327696 BZW327695:BZW327696 CJS327695:CJS327696 CTO327695:CTO327696 DDK327695:DDK327696 DNG327695:DNG327696 DXC327695:DXC327696 EGY327695:EGY327696 EQU327695:EQU327696 FAQ327695:FAQ327696 FKM327695:FKM327696 FUI327695:FUI327696 GEE327695:GEE327696 GOA327695:GOA327696 GXW327695:GXW327696 HHS327695:HHS327696 HRO327695:HRO327696 IBK327695:IBK327696 ILG327695:ILG327696 IVC327695:IVC327696 JEY327695:JEY327696 JOU327695:JOU327696 JYQ327695:JYQ327696 KIM327695:KIM327696 KSI327695:KSI327696 LCE327695:LCE327696 LMA327695:LMA327696 LVW327695:LVW327696 MFS327695:MFS327696 MPO327695:MPO327696 MZK327695:MZK327696 NJG327695:NJG327696 NTC327695:NTC327696 OCY327695:OCY327696 OMU327695:OMU327696 OWQ327695:OWQ327696 PGM327695:PGM327696 PQI327695:PQI327696 QAE327695:QAE327696 QKA327695:QKA327696 QTW327695:QTW327696 RDS327695:RDS327696 RNO327695:RNO327696 RXK327695:RXK327696 SHG327695:SHG327696 SRC327695:SRC327696 TAY327695:TAY327696 TKU327695:TKU327696 TUQ327695:TUQ327696 UEM327695:UEM327696 UOI327695:UOI327696 UYE327695:UYE327696 VIA327695:VIA327696 VRW327695:VRW327696 WBS327695:WBS327696 WLO327695:WLO327696 WVK327695:WVK327696 C393231:C393232 IY393231:IY393232 SU393231:SU393232 ACQ393231:ACQ393232 AMM393231:AMM393232 AWI393231:AWI393232 BGE393231:BGE393232 BQA393231:BQA393232 BZW393231:BZW393232 CJS393231:CJS393232 CTO393231:CTO393232 DDK393231:DDK393232 DNG393231:DNG393232 DXC393231:DXC393232 EGY393231:EGY393232 EQU393231:EQU393232 FAQ393231:FAQ393232 FKM393231:FKM393232 FUI393231:FUI393232 GEE393231:GEE393232 GOA393231:GOA393232 GXW393231:GXW393232 HHS393231:HHS393232 HRO393231:HRO393232 IBK393231:IBK393232 ILG393231:ILG393232 IVC393231:IVC393232 JEY393231:JEY393232 JOU393231:JOU393232 JYQ393231:JYQ393232 KIM393231:KIM393232 KSI393231:KSI393232 LCE393231:LCE393232 LMA393231:LMA393232 LVW393231:LVW393232 MFS393231:MFS393232 MPO393231:MPO393232 MZK393231:MZK393232 NJG393231:NJG393232 NTC393231:NTC393232 OCY393231:OCY393232 OMU393231:OMU393232 OWQ393231:OWQ393232 PGM393231:PGM393232 PQI393231:PQI393232 QAE393231:QAE393232 QKA393231:QKA393232 QTW393231:QTW393232 RDS393231:RDS393232 RNO393231:RNO393232 RXK393231:RXK393232 SHG393231:SHG393232 SRC393231:SRC393232 TAY393231:TAY393232 TKU393231:TKU393232 TUQ393231:TUQ393232 UEM393231:UEM393232 UOI393231:UOI393232 UYE393231:UYE393232 VIA393231:VIA393232 VRW393231:VRW393232 WBS393231:WBS393232 WLO393231:WLO393232 WVK393231:WVK393232 C458767:C458768 IY458767:IY458768 SU458767:SU458768 ACQ458767:ACQ458768 AMM458767:AMM458768 AWI458767:AWI458768 BGE458767:BGE458768 BQA458767:BQA458768 BZW458767:BZW458768 CJS458767:CJS458768 CTO458767:CTO458768 DDK458767:DDK458768 DNG458767:DNG458768 DXC458767:DXC458768 EGY458767:EGY458768 EQU458767:EQU458768 FAQ458767:FAQ458768 FKM458767:FKM458768 FUI458767:FUI458768 GEE458767:GEE458768 GOA458767:GOA458768 GXW458767:GXW458768 HHS458767:HHS458768 HRO458767:HRO458768 IBK458767:IBK458768 ILG458767:ILG458768 IVC458767:IVC458768 JEY458767:JEY458768 JOU458767:JOU458768 JYQ458767:JYQ458768 KIM458767:KIM458768 KSI458767:KSI458768 LCE458767:LCE458768 LMA458767:LMA458768 LVW458767:LVW458768 MFS458767:MFS458768 MPO458767:MPO458768 MZK458767:MZK458768 NJG458767:NJG458768 NTC458767:NTC458768 OCY458767:OCY458768 OMU458767:OMU458768 OWQ458767:OWQ458768 PGM458767:PGM458768 PQI458767:PQI458768 QAE458767:QAE458768 QKA458767:QKA458768 QTW458767:QTW458768 RDS458767:RDS458768 RNO458767:RNO458768 RXK458767:RXK458768 SHG458767:SHG458768 SRC458767:SRC458768 TAY458767:TAY458768 TKU458767:TKU458768 TUQ458767:TUQ458768 UEM458767:UEM458768 UOI458767:UOI458768 UYE458767:UYE458768 VIA458767:VIA458768 VRW458767:VRW458768 WBS458767:WBS458768 WLO458767:WLO458768 WVK458767:WVK458768 C524303:C524304 IY524303:IY524304 SU524303:SU524304 ACQ524303:ACQ524304 AMM524303:AMM524304 AWI524303:AWI524304 BGE524303:BGE524304 BQA524303:BQA524304 BZW524303:BZW524304 CJS524303:CJS524304 CTO524303:CTO524304 DDK524303:DDK524304 DNG524303:DNG524304 DXC524303:DXC524304 EGY524303:EGY524304 EQU524303:EQU524304 FAQ524303:FAQ524304 FKM524303:FKM524304 FUI524303:FUI524304 GEE524303:GEE524304 GOA524303:GOA524304 GXW524303:GXW524304 HHS524303:HHS524304 HRO524303:HRO524304 IBK524303:IBK524304 ILG524303:ILG524304 IVC524303:IVC524304 JEY524303:JEY524304 JOU524303:JOU524304 JYQ524303:JYQ524304 KIM524303:KIM524304 KSI524303:KSI524304 LCE524303:LCE524304 LMA524303:LMA524304 LVW524303:LVW524304 MFS524303:MFS524304 MPO524303:MPO524304 MZK524303:MZK524304 NJG524303:NJG524304 NTC524303:NTC524304 OCY524303:OCY524304 OMU524303:OMU524304 OWQ524303:OWQ524304 PGM524303:PGM524304 PQI524303:PQI524304 QAE524303:QAE524304 QKA524303:QKA524304 QTW524303:QTW524304 RDS524303:RDS524304 RNO524303:RNO524304 RXK524303:RXK524304 SHG524303:SHG524304 SRC524303:SRC524304 TAY524303:TAY524304 TKU524303:TKU524304 TUQ524303:TUQ524304 UEM524303:UEM524304 UOI524303:UOI524304 UYE524303:UYE524304 VIA524303:VIA524304 VRW524303:VRW524304 WBS524303:WBS524304 WLO524303:WLO524304 WVK524303:WVK524304 C589839:C589840 IY589839:IY589840 SU589839:SU589840 ACQ589839:ACQ589840 AMM589839:AMM589840 AWI589839:AWI589840 BGE589839:BGE589840 BQA589839:BQA589840 BZW589839:BZW589840 CJS589839:CJS589840 CTO589839:CTO589840 DDK589839:DDK589840 DNG589839:DNG589840 DXC589839:DXC589840 EGY589839:EGY589840 EQU589839:EQU589840 FAQ589839:FAQ589840 FKM589839:FKM589840 FUI589839:FUI589840 GEE589839:GEE589840 GOA589839:GOA589840 GXW589839:GXW589840 HHS589839:HHS589840 HRO589839:HRO589840 IBK589839:IBK589840 ILG589839:ILG589840 IVC589839:IVC589840 JEY589839:JEY589840 JOU589839:JOU589840 JYQ589839:JYQ589840 KIM589839:KIM589840 KSI589839:KSI589840 LCE589839:LCE589840 LMA589839:LMA589840 LVW589839:LVW589840 MFS589839:MFS589840 MPO589839:MPO589840 MZK589839:MZK589840 NJG589839:NJG589840 NTC589839:NTC589840 OCY589839:OCY589840 OMU589839:OMU589840 OWQ589839:OWQ589840 PGM589839:PGM589840 PQI589839:PQI589840 QAE589839:QAE589840 QKA589839:QKA589840 QTW589839:QTW589840 RDS589839:RDS589840 RNO589839:RNO589840 RXK589839:RXK589840 SHG589839:SHG589840 SRC589839:SRC589840 TAY589839:TAY589840 TKU589839:TKU589840 TUQ589839:TUQ589840 UEM589839:UEM589840 UOI589839:UOI589840 UYE589839:UYE589840 VIA589839:VIA589840 VRW589839:VRW589840 WBS589839:WBS589840 WLO589839:WLO589840 WVK589839:WVK589840 C655375:C655376 IY655375:IY655376 SU655375:SU655376 ACQ655375:ACQ655376 AMM655375:AMM655376 AWI655375:AWI655376 BGE655375:BGE655376 BQA655375:BQA655376 BZW655375:BZW655376 CJS655375:CJS655376 CTO655375:CTO655376 DDK655375:DDK655376 DNG655375:DNG655376 DXC655375:DXC655376 EGY655375:EGY655376 EQU655375:EQU655376 FAQ655375:FAQ655376 FKM655375:FKM655376 FUI655375:FUI655376 GEE655375:GEE655376 GOA655375:GOA655376 GXW655375:GXW655376 HHS655375:HHS655376 HRO655375:HRO655376 IBK655375:IBK655376 ILG655375:ILG655376 IVC655375:IVC655376 JEY655375:JEY655376 JOU655375:JOU655376 JYQ655375:JYQ655376 KIM655375:KIM655376 KSI655375:KSI655376 LCE655375:LCE655376 LMA655375:LMA655376 LVW655375:LVW655376 MFS655375:MFS655376 MPO655375:MPO655376 MZK655375:MZK655376 NJG655375:NJG655376 NTC655375:NTC655376 OCY655375:OCY655376 OMU655375:OMU655376 OWQ655375:OWQ655376 PGM655375:PGM655376 PQI655375:PQI655376 QAE655375:QAE655376 QKA655375:QKA655376 QTW655375:QTW655376 RDS655375:RDS655376 RNO655375:RNO655376 RXK655375:RXK655376 SHG655375:SHG655376 SRC655375:SRC655376 TAY655375:TAY655376 TKU655375:TKU655376 TUQ655375:TUQ655376 UEM655375:UEM655376 UOI655375:UOI655376 UYE655375:UYE655376 VIA655375:VIA655376 VRW655375:VRW655376 WBS655375:WBS655376 WLO655375:WLO655376 WVK655375:WVK655376 C720911:C720912 IY720911:IY720912 SU720911:SU720912 ACQ720911:ACQ720912 AMM720911:AMM720912 AWI720911:AWI720912 BGE720911:BGE720912 BQA720911:BQA720912 BZW720911:BZW720912 CJS720911:CJS720912 CTO720911:CTO720912 DDK720911:DDK720912 DNG720911:DNG720912 DXC720911:DXC720912 EGY720911:EGY720912 EQU720911:EQU720912 FAQ720911:FAQ720912 FKM720911:FKM720912 FUI720911:FUI720912 GEE720911:GEE720912 GOA720911:GOA720912 GXW720911:GXW720912 HHS720911:HHS720912 HRO720911:HRO720912 IBK720911:IBK720912 ILG720911:ILG720912 IVC720911:IVC720912 JEY720911:JEY720912 JOU720911:JOU720912 JYQ720911:JYQ720912 KIM720911:KIM720912 KSI720911:KSI720912 LCE720911:LCE720912 LMA720911:LMA720912 LVW720911:LVW720912 MFS720911:MFS720912 MPO720911:MPO720912 MZK720911:MZK720912 NJG720911:NJG720912 NTC720911:NTC720912 OCY720911:OCY720912 OMU720911:OMU720912 OWQ720911:OWQ720912 PGM720911:PGM720912 PQI720911:PQI720912 QAE720911:QAE720912 QKA720911:QKA720912 QTW720911:QTW720912 RDS720911:RDS720912 RNO720911:RNO720912 RXK720911:RXK720912 SHG720911:SHG720912 SRC720911:SRC720912 TAY720911:TAY720912 TKU720911:TKU720912 TUQ720911:TUQ720912 UEM720911:UEM720912 UOI720911:UOI720912 UYE720911:UYE720912 VIA720911:VIA720912 VRW720911:VRW720912 WBS720911:WBS720912 WLO720911:WLO720912 WVK720911:WVK720912 C786447:C786448 IY786447:IY786448 SU786447:SU786448 ACQ786447:ACQ786448 AMM786447:AMM786448 AWI786447:AWI786448 BGE786447:BGE786448 BQA786447:BQA786448 BZW786447:BZW786448 CJS786447:CJS786448 CTO786447:CTO786448 DDK786447:DDK786448 DNG786447:DNG786448 DXC786447:DXC786448 EGY786447:EGY786448 EQU786447:EQU786448 FAQ786447:FAQ786448 FKM786447:FKM786448 FUI786447:FUI786448 GEE786447:GEE786448 GOA786447:GOA786448 GXW786447:GXW786448 HHS786447:HHS786448 HRO786447:HRO786448 IBK786447:IBK786448 ILG786447:ILG786448 IVC786447:IVC786448 JEY786447:JEY786448 JOU786447:JOU786448 JYQ786447:JYQ786448 KIM786447:KIM786448 KSI786447:KSI786448 LCE786447:LCE786448 LMA786447:LMA786448 LVW786447:LVW786448 MFS786447:MFS786448 MPO786447:MPO786448 MZK786447:MZK786448 NJG786447:NJG786448 NTC786447:NTC786448 OCY786447:OCY786448 OMU786447:OMU786448 OWQ786447:OWQ786448 PGM786447:PGM786448 PQI786447:PQI786448 QAE786447:QAE786448 QKA786447:QKA786448 QTW786447:QTW786448 RDS786447:RDS786448 RNO786447:RNO786448 RXK786447:RXK786448 SHG786447:SHG786448 SRC786447:SRC786448 TAY786447:TAY786448 TKU786447:TKU786448 TUQ786447:TUQ786448 UEM786447:UEM786448 UOI786447:UOI786448 UYE786447:UYE786448 VIA786447:VIA786448 VRW786447:VRW786448 WBS786447:WBS786448 WLO786447:WLO786448 WVK786447:WVK786448 C851983:C851984 IY851983:IY851984 SU851983:SU851984 ACQ851983:ACQ851984 AMM851983:AMM851984 AWI851983:AWI851984 BGE851983:BGE851984 BQA851983:BQA851984 BZW851983:BZW851984 CJS851983:CJS851984 CTO851983:CTO851984 DDK851983:DDK851984 DNG851983:DNG851984 DXC851983:DXC851984 EGY851983:EGY851984 EQU851983:EQU851984 FAQ851983:FAQ851984 FKM851983:FKM851984 FUI851983:FUI851984 GEE851983:GEE851984 GOA851983:GOA851984 GXW851983:GXW851984 HHS851983:HHS851984 HRO851983:HRO851984 IBK851983:IBK851984 ILG851983:ILG851984 IVC851983:IVC851984 JEY851983:JEY851984 JOU851983:JOU851984 JYQ851983:JYQ851984 KIM851983:KIM851984 KSI851983:KSI851984 LCE851983:LCE851984 LMA851983:LMA851984 LVW851983:LVW851984 MFS851983:MFS851984 MPO851983:MPO851984 MZK851983:MZK851984 NJG851983:NJG851984 NTC851983:NTC851984 OCY851983:OCY851984 OMU851983:OMU851984 OWQ851983:OWQ851984 PGM851983:PGM851984 PQI851983:PQI851984 QAE851983:QAE851984 QKA851983:QKA851984 QTW851983:QTW851984 RDS851983:RDS851984 RNO851983:RNO851984 RXK851983:RXK851984 SHG851983:SHG851984 SRC851983:SRC851984 TAY851983:TAY851984 TKU851983:TKU851984 TUQ851983:TUQ851984 UEM851983:UEM851984 UOI851983:UOI851984 UYE851983:UYE851984 VIA851983:VIA851984 VRW851983:VRW851984 WBS851983:WBS851984 WLO851983:WLO851984 WVK851983:WVK851984 C917519:C917520 IY917519:IY917520 SU917519:SU917520 ACQ917519:ACQ917520 AMM917519:AMM917520 AWI917519:AWI917520 BGE917519:BGE917520 BQA917519:BQA917520 BZW917519:BZW917520 CJS917519:CJS917520 CTO917519:CTO917520 DDK917519:DDK917520 DNG917519:DNG917520 DXC917519:DXC917520 EGY917519:EGY917520 EQU917519:EQU917520 FAQ917519:FAQ917520 FKM917519:FKM917520 FUI917519:FUI917520 GEE917519:GEE917520 GOA917519:GOA917520 GXW917519:GXW917520 HHS917519:HHS917520 HRO917519:HRO917520 IBK917519:IBK917520 ILG917519:ILG917520 IVC917519:IVC917520 JEY917519:JEY917520 JOU917519:JOU917520 JYQ917519:JYQ917520 KIM917519:KIM917520 KSI917519:KSI917520 LCE917519:LCE917520 LMA917519:LMA917520 LVW917519:LVW917520 MFS917519:MFS917520 MPO917519:MPO917520 MZK917519:MZK917520 NJG917519:NJG917520 NTC917519:NTC917520 OCY917519:OCY917520 OMU917519:OMU917520 OWQ917519:OWQ917520 PGM917519:PGM917520 PQI917519:PQI917520 QAE917519:QAE917520 QKA917519:QKA917520 QTW917519:QTW917520 RDS917519:RDS917520 RNO917519:RNO917520 RXK917519:RXK917520 SHG917519:SHG917520 SRC917519:SRC917520 TAY917519:TAY917520 TKU917519:TKU917520 TUQ917519:TUQ917520 UEM917519:UEM917520 UOI917519:UOI917520 UYE917519:UYE917520 VIA917519:VIA917520 VRW917519:VRW917520 WBS917519:WBS917520 WLO917519:WLO917520 WVK917519:WVK917520 C983055:C983056 IY983055:IY983056 SU983055:SU983056 ACQ983055:ACQ983056 AMM983055:AMM983056 AWI983055:AWI983056 BGE983055:BGE983056 BQA983055:BQA983056 BZW983055:BZW983056 CJS983055:CJS983056 CTO983055:CTO983056 DDK983055:DDK983056 DNG983055:DNG983056 DXC983055:DXC983056 EGY983055:EGY983056 EQU983055:EQU983056 FAQ983055:FAQ983056 FKM983055:FKM983056 FUI983055:FUI983056 GEE983055:GEE983056 GOA983055:GOA983056 GXW983055:GXW983056 HHS983055:HHS983056 HRO983055:HRO983056 IBK983055:IBK983056 ILG983055:ILG983056 IVC983055:IVC983056 JEY983055:JEY983056 JOU983055:JOU983056 JYQ983055:JYQ983056 KIM983055:KIM983056 KSI983055:KSI983056 LCE983055:LCE983056 LMA983055:LMA983056 LVW983055:LVW983056 MFS983055:MFS983056 MPO983055:MPO983056 MZK983055:MZK983056 NJG983055:NJG983056 NTC983055:NTC983056 OCY983055:OCY983056 OMU983055:OMU983056 OWQ983055:OWQ983056 PGM983055:PGM983056 PQI983055:PQI983056 QAE983055:QAE983056 QKA983055:QKA983056 QTW983055:QTW983056 RDS983055:RDS983056 RNO983055:RNO983056 RXK983055:RXK983056 SHG983055:SHG983056 SRC983055:SRC983056 TAY983055:TAY983056 TKU983055:TKU983056 TUQ983055:TUQ983056 UEM983055:UEM983056 UOI983055:UOI983056 UYE983055:UYE983056 VIA983055:VIA983056 VRW983055:VRW983056 WBS983055:WBS983056 WLO983055:WLO983056 WVK983055:WVK983056 C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xr:uid="{ECCBDBEA-57EC-4B5B-86C2-AF8F50FFA164}">
      <formula1>0</formula1>
      <formula2>6</formula2>
    </dataValidation>
    <dataValidation type="list" allowBlank="1" showInputMessage="1" showErrorMessage="1" sqref="C13:D14 IY13:IZ14 SU13:SV14 ACQ13:ACR14 AMM13:AMN14 AWI13:AWJ14 BGE13:BGF14 BQA13:BQB14 BZW13:BZX14 CJS13:CJT14 CTO13:CTP14 DDK13:DDL14 DNG13:DNH14 DXC13:DXD14 EGY13:EGZ14 EQU13:EQV14 FAQ13:FAR14 FKM13:FKN14 FUI13:FUJ14 GEE13:GEF14 GOA13:GOB14 GXW13:GXX14 HHS13:HHT14 HRO13:HRP14 IBK13:IBL14 ILG13:ILH14 IVC13:IVD14 JEY13:JEZ14 JOU13:JOV14 JYQ13:JYR14 KIM13:KIN14 KSI13:KSJ14 LCE13:LCF14 LMA13:LMB14 LVW13:LVX14 MFS13:MFT14 MPO13:MPP14 MZK13:MZL14 NJG13:NJH14 NTC13:NTD14 OCY13:OCZ14 OMU13:OMV14 OWQ13:OWR14 PGM13:PGN14 PQI13:PQJ14 QAE13:QAF14 QKA13:QKB14 QTW13:QTX14 RDS13:RDT14 RNO13:RNP14 RXK13:RXL14 SHG13:SHH14 SRC13:SRD14 TAY13:TAZ14 TKU13:TKV14 TUQ13:TUR14 UEM13:UEN14 UOI13:UOJ14 UYE13:UYF14 VIA13:VIB14 VRW13:VRX14 WBS13:WBT14 WLO13:WLP14 WVK13:WVL14 C65549:D65550 IY65549:IZ65550 SU65549:SV65550 ACQ65549:ACR65550 AMM65549:AMN65550 AWI65549:AWJ65550 BGE65549:BGF65550 BQA65549:BQB65550 BZW65549:BZX65550 CJS65549:CJT65550 CTO65549:CTP65550 DDK65549:DDL65550 DNG65549:DNH65550 DXC65549:DXD65550 EGY65549:EGZ65550 EQU65549:EQV65550 FAQ65549:FAR65550 FKM65549:FKN65550 FUI65549:FUJ65550 GEE65549:GEF65550 GOA65549:GOB65550 GXW65549:GXX65550 HHS65549:HHT65550 HRO65549:HRP65550 IBK65549:IBL65550 ILG65549:ILH65550 IVC65549:IVD65550 JEY65549:JEZ65550 JOU65549:JOV65550 JYQ65549:JYR65550 KIM65549:KIN65550 KSI65549:KSJ65550 LCE65549:LCF65550 LMA65549:LMB65550 LVW65549:LVX65550 MFS65549:MFT65550 MPO65549:MPP65550 MZK65549:MZL65550 NJG65549:NJH65550 NTC65549:NTD65550 OCY65549:OCZ65550 OMU65549:OMV65550 OWQ65549:OWR65550 PGM65549:PGN65550 PQI65549:PQJ65550 QAE65549:QAF65550 QKA65549:QKB65550 QTW65549:QTX65550 RDS65549:RDT65550 RNO65549:RNP65550 RXK65549:RXL65550 SHG65549:SHH65550 SRC65549:SRD65550 TAY65549:TAZ65550 TKU65549:TKV65550 TUQ65549:TUR65550 UEM65549:UEN65550 UOI65549:UOJ65550 UYE65549:UYF65550 VIA65549:VIB65550 VRW65549:VRX65550 WBS65549:WBT65550 WLO65549:WLP65550 WVK65549:WVL65550 C131085:D131086 IY131085:IZ131086 SU131085:SV131086 ACQ131085:ACR131086 AMM131085:AMN131086 AWI131085:AWJ131086 BGE131085:BGF131086 BQA131085:BQB131086 BZW131085:BZX131086 CJS131085:CJT131086 CTO131085:CTP131086 DDK131085:DDL131086 DNG131085:DNH131086 DXC131085:DXD131086 EGY131085:EGZ131086 EQU131085:EQV131086 FAQ131085:FAR131086 FKM131085:FKN131086 FUI131085:FUJ131086 GEE131085:GEF131086 GOA131085:GOB131086 GXW131085:GXX131086 HHS131085:HHT131086 HRO131085:HRP131086 IBK131085:IBL131086 ILG131085:ILH131086 IVC131085:IVD131086 JEY131085:JEZ131086 JOU131085:JOV131086 JYQ131085:JYR131086 KIM131085:KIN131086 KSI131085:KSJ131086 LCE131085:LCF131086 LMA131085:LMB131086 LVW131085:LVX131086 MFS131085:MFT131086 MPO131085:MPP131086 MZK131085:MZL131086 NJG131085:NJH131086 NTC131085:NTD131086 OCY131085:OCZ131086 OMU131085:OMV131086 OWQ131085:OWR131086 PGM131085:PGN131086 PQI131085:PQJ131086 QAE131085:QAF131086 QKA131085:QKB131086 QTW131085:QTX131086 RDS131085:RDT131086 RNO131085:RNP131086 RXK131085:RXL131086 SHG131085:SHH131086 SRC131085:SRD131086 TAY131085:TAZ131086 TKU131085:TKV131086 TUQ131085:TUR131086 UEM131085:UEN131086 UOI131085:UOJ131086 UYE131085:UYF131086 VIA131085:VIB131086 VRW131085:VRX131086 WBS131085:WBT131086 WLO131085:WLP131086 WVK131085:WVL131086 C196621:D196622 IY196621:IZ196622 SU196621:SV196622 ACQ196621:ACR196622 AMM196621:AMN196622 AWI196621:AWJ196622 BGE196621:BGF196622 BQA196621:BQB196622 BZW196621:BZX196622 CJS196621:CJT196622 CTO196621:CTP196622 DDK196621:DDL196622 DNG196621:DNH196622 DXC196621:DXD196622 EGY196621:EGZ196622 EQU196621:EQV196622 FAQ196621:FAR196622 FKM196621:FKN196622 FUI196621:FUJ196622 GEE196621:GEF196622 GOA196621:GOB196622 GXW196621:GXX196622 HHS196621:HHT196622 HRO196621:HRP196622 IBK196621:IBL196622 ILG196621:ILH196622 IVC196621:IVD196622 JEY196621:JEZ196622 JOU196621:JOV196622 JYQ196621:JYR196622 KIM196621:KIN196622 KSI196621:KSJ196622 LCE196621:LCF196622 LMA196621:LMB196622 LVW196621:LVX196622 MFS196621:MFT196622 MPO196621:MPP196622 MZK196621:MZL196622 NJG196621:NJH196622 NTC196621:NTD196622 OCY196621:OCZ196622 OMU196621:OMV196622 OWQ196621:OWR196622 PGM196621:PGN196622 PQI196621:PQJ196622 QAE196621:QAF196622 QKA196621:QKB196622 QTW196621:QTX196622 RDS196621:RDT196622 RNO196621:RNP196622 RXK196621:RXL196622 SHG196621:SHH196622 SRC196621:SRD196622 TAY196621:TAZ196622 TKU196621:TKV196622 TUQ196621:TUR196622 UEM196621:UEN196622 UOI196621:UOJ196622 UYE196621:UYF196622 VIA196621:VIB196622 VRW196621:VRX196622 WBS196621:WBT196622 WLO196621:WLP196622 WVK196621:WVL196622 C262157:D262158 IY262157:IZ262158 SU262157:SV262158 ACQ262157:ACR262158 AMM262157:AMN262158 AWI262157:AWJ262158 BGE262157:BGF262158 BQA262157:BQB262158 BZW262157:BZX262158 CJS262157:CJT262158 CTO262157:CTP262158 DDK262157:DDL262158 DNG262157:DNH262158 DXC262157:DXD262158 EGY262157:EGZ262158 EQU262157:EQV262158 FAQ262157:FAR262158 FKM262157:FKN262158 FUI262157:FUJ262158 GEE262157:GEF262158 GOA262157:GOB262158 GXW262157:GXX262158 HHS262157:HHT262158 HRO262157:HRP262158 IBK262157:IBL262158 ILG262157:ILH262158 IVC262157:IVD262158 JEY262157:JEZ262158 JOU262157:JOV262158 JYQ262157:JYR262158 KIM262157:KIN262158 KSI262157:KSJ262158 LCE262157:LCF262158 LMA262157:LMB262158 LVW262157:LVX262158 MFS262157:MFT262158 MPO262157:MPP262158 MZK262157:MZL262158 NJG262157:NJH262158 NTC262157:NTD262158 OCY262157:OCZ262158 OMU262157:OMV262158 OWQ262157:OWR262158 PGM262157:PGN262158 PQI262157:PQJ262158 QAE262157:QAF262158 QKA262157:QKB262158 QTW262157:QTX262158 RDS262157:RDT262158 RNO262157:RNP262158 RXK262157:RXL262158 SHG262157:SHH262158 SRC262157:SRD262158 TAY262157:TAZ262158 TKU262157:TKV262158 TUQ262157:TUR262158 UEM262157:UEN262158 UOI262157:UOJ262158 UYE262157:UYF262158 VIA262157:VIB262158 VRW262157:VRX262158 WBS262157:WBT262158 WLO262157:WLP262158 WVK262157:WVL262158 C327693:D327694 IY327693:IZ327694 SU327693:SV327694 ACQ327693:ACR327694 AMM327693:AMN327694 AWI327693:AWJ327694 BGE327693:BGF327694 BQA327693:BQB327694 BZW327693:BZX327694 CJS327693:CJT327694 CTO327693:CTP327694 DDK327693:DDL327694 DNG327693:DNH327694 DXC327693:DXD327694 EGY327693:EGZ327694 EQU327693:EQV327694 FAQ327693:FAR327694 FKM327693:FKN327694 FUI327693:FUJ327694 GEE327693:GEF327694 GOA327693:GOB327694 GXW327693:GXX327694 HHS327693:HHT327694 HRO327693:HRP327694 IBK327693:IBL327694 ILG327693:ILH327694 IVC327693:IVD327694 JEY327693:JEZ327694 JOU327693:JOV327694 JYQ327693:JYR327694 KIM327693:KIN327694 KSI327693:KSJ327694 LCE327693:LCF327694 LMA327693:LMB327694 LVW327693:LVX327694 MFS327693:MFT327694 MPO327693:MPP327694 MZK327693:MZL327694 NJG327693:NJH327694 NTC327693:NTD327694 OCY327693:OCZ327694 OMU327693:OMV327694 OWQ327693:OWR327694 PGM327693:PGN327694 PQI327693:PQJ327694 QAE327693:QAF327694 QKA327693:QKB327694 QTW327693:QTX327694 RDS327693:RDT327694 RNO327693:RNP327694 RXK327693:RXL327694 SHG327693:SHH327694 SRC327693:SRD327694 TAY327693:TAZ327694 TKU327693:TKV327694 TUQ327693:TUR327694 UEM327693:UEN327694 UOI327693:UOJ327694 UYE327693:UYF327694 VIA327693:VIB327694 VRW327693:VRX327694 WBS327693:WBT327694 WLO327693:WLP327694 WVK327693:WVL327694 C393229:D393230 IY393229:IZ393230 SU393229:SV393230 ACQ393229:ACR393230 AMM393229:AMN393230 AWI393229:AWJ393230 BGE393229:BGF393230 BQA393229:BQB393230 BZW393229:BZX393230 CJS393229:CJT393230 CTO393229:CTP393230 DDK393229:DDL393230 DNG393229:DNH393230 DXC393229:DXD393230 EGY393229:EGZ393230 EQU393229:EQV393230 FAQ393229:FAR393230 FKM393229:FKN393230 FUI393229:FUJ393230 GEE393229:GEF393230 GOA393229:GOB393230 GXW393229:GXX393230 HHS393229:HHT393230 HRO393229:HRP393230 IBK393229:IBL393230 ILG393229:ILH393230 IVC393229:IVD393230 JEY393229:JEZ393230 JOU393229:JOV393230 JYQ393229:JYR393230 KIM393229:KIN393230 KSI393229:KSJ393230 LCE393229:LCF393230 LMA393229:LMB393230 LVW393229:LVX393230 MFS393229:MFT393230 MPO393229:MPP393230 MZK393229:MZL393230 NJG393229:NJH393230 NTC393229:NTD393230 OCY393229:OCZ393230 OMU393229:OMV393230 OWQ393229:OWR393230 PGM393229:PGN393230 PQI393229:PQJ393230 QAE393229:QAF393230 QKA393229:QKB393230 QTW393229:QTX393230 RDS393229:RDT393230 RNO393229:RNP393230 RXK393229:RXL393230 SHG393229:SHH393230 SRC393229:SRD393230 TAY393229:TAZ393230 TKU393229:TKV393230 TUQ393229:TUR393230 UEM393229:UEN393230 UOI393229:UOJ393230 UYE393229:UYF393230 VIA393229:VIB393230 VRW393229:VRX393230 WBS393229:WBT393230 WLO393229:WLP393230 WVK393229:WVL393230 C458765:D458766 IY458765:IZ458766 SU458765:SV458766 ACQ458765:ACR458766 AMM458765:AMN458766 AWI458765:AWJ458766 BGE458765:BGF458766 BQA458765:BQB458766 BZW458765:BZX458766 CJS458765:CJT458766 CTO458765:CTP458766 DDK458765:DDL458766 DNG458765:DNH458766 DXC458765:DXD458766 EGY458765:EGZ458766 EQU458765:EQV458766 FAQ458765:FAR458766 FKM458765:FKN458766 FUI458765:FUJ458766 GEE458765:GEF458766 GOA458765:GOB458766 GXW458765:GXX458766 HHS458765:HHT458766 HRO458765:HRP458766 IBK458765:IBL458766 ILG458765:ILH458766 IVC458765:IVD458766 JEY458765:JEZ458766 JOU458765:JOV458766 JYQ458765:JYR458766 KIM458765:KIN458766 KSI458765:KSJ458766 LCE458765:LCF458766 LMA458765:LMB458766 LVW458765:LVX458766 MFS458765:MFT458766 MPO458765:MPP458766 MZK458765:MZL458766 NJG458765:NJH458766 NTC458765:NTD458766 OCY458765:OCZ458766 OMU458765:OMV458766 OWQ458765:OWR458766 PGM458765:PGN458766 PQI458765:PQJ458766 QAE458765:QAF458766 QKA458765:QKB458766 QTW458765:QTX458766 RDS458765:RDT458766 RNO458765:RNP458766 RXK458765:RXL458766 SHG458765:SHH458766 SRC458765:SRD458766 TAY458765:TAZ458766 TKU458765:TKV458766 TUQ458765:TUR458766 UEM458765:UEN458766 UOI458765:UOJ458766 UYE458765:UYF458766 VIA458765:VIB458766 VRW458765:VRX458766 WBS458765:WBT458766 WLO458765:WLP458766 WVK458765:WVL458766 C524301:D524302 IY524301:IZ524302 SU524301:SV524302 ACQ524301:ACR524302 AMM524301:AMN524302 AWI524301:AWJ524302 BGE524301:BGF524302 BQA524301:BQB524302 BZW524301:BZX524302 CJS524301:CJT524302 CTO524301:CTP524302 DDK524301:DDL524302 DNG524301:DNH524302 DXC524301:DXD524302 EGY524301:EGZ524302 EQU524301:EQV524302 FAQ524301:FAR524302 FKM524301:FKN524302 FUI524301:FUJ524302 GEE524301:GEF524302 GOA524301:GOB524302 GXW524301:GXX524302 HHS524301:HHT524302 HRO524301:HRP524302 IBK524301:IBL524302 ILG524301:ILH524302 IVC524301:IVD524302 JEY524301:JEZ524302 JOU524301:JOV524302 JYQ524301:JYR524302 KIM524301:KIN524302 KSI524301:KSJ524302 LCE524301:LCF524302 LMA524301:LMB524302 LVW524301:LVX524302 MFS524301:MFT524302 MPO524301:MPP524302 MZK524301:MZL524302 NJG524301:NJH524302 NTC524301:NTD524302 OCY524301:OCZ524302 OMU524301:OMV524302 OWQ524301:OWR524302 PGM524301:PGN524302 PQI524301:PQJ524302 QAE524301:QAF524302 QKA524301:QKB524302 QTW524301:QTX524302 RDS524301:RDT524302 RNO524301:RNP524302 RXK524301:RXL524302 SHG524301:SHH524302 SRC524301:SRD524302 TAY524301:TAZ524302 TKU524301:TKV524302 TUQ524301:TUR524302 UEM524301:UEN524302 UOI524301:UOJ524302 UYE524301:UYF524302 VIA524301:VIB524302 VRW524301:VRX524302 WBS524301:WBT524302 WLO524301:WLP524302 WVK524301:WVL524302 C589837:D589838 IY589837:IZ589838 SU589837:SV589838 ACQ589837:ACR589838 AMM589837:AMN589838 AWI589837:AWJ589838 BGE589837:BGF589838 BQA589837:BQB589838 BZW589837:BZX589838 CJS589837:CJT589838 CTO589837:CTP589838 DDK589837:DDL589838 DNG589837:DNH589838 DXC589837:DXD589838 EGY589837:EGZ589838 EQU589837:EQV589838 FAQ589837:FAR589838 FKM589837:FKN589838 FUI589837:FUJ589838 GEE589837:GEF589838 GOA589837:GOB589838 GXW589837:GXX589838 HHS589837:HHT589838 HRO589837:HRP589838 IBK589837:IBL589838 ILG589837:ILH589838 IVC589837:IVD589838 JEY589837:JEZ589838 JOU589837:JOV589838 JYQ589837:JYR589838 KIM589837:KIN589838 KSI589837:KSJ589838 LCE589837:LCF589838 LMA589837:LMB589838 LVW589837:LVX589838 MFS589837:MFT589838 MPO589837:MPP589838 MZK589837:MZL589838 NJG589837:NJH589838 NTC589837:NTD589838 OCY589837:OCZ589838 OMU589837:OMV589838 OWQ589837:OWR589838 PGM589837:PGN589838 PQI589837:PQJ589838 QAE589837:QAF589838 QKA589837:QKB589838 QTW589837:QTX589838 RDS589837:RDT589838 RNO589837:RNP589838 RXK589837:RXL589838 SHG589837:SHH589838 SRC589837:SRD589838 TAY589837:TAZ589838 TKU589837:TKV589838 TUQ589837:TUR589838 UEM589837:UEN589838 UOI589837:UOJ589838 UYE589837:UYF589838 VIA589837:VIB589838 VRW589837:VRX589838 WBS589837:WBT589838 WLO589837:WLP589838 WVK589837:WVL589838 C655373:D655374 IY655373:IZ655374 SU655373:SV655374 ACQ655373:ACR655374 AMM655373:AMN655374 AWI655373:AWJ655374 BGE655373:BGF655374 BQA655373:BQB655374 BZW655373:BZX655374 CJS655373:CJT655374 CTO655373:CTP655374 DDK655373:DDL655374 DNG655373:DNH655374 DXC655373:DXD655374 EGY655373:EGZ655374 EQU655373:EQV655374 FAQ655373:FAR655374 FKM655373:FKN655374 FUI655373:FUJ655374 GEE655373:GEF655374 GOA655373:GOB655374 GXW655373:GXX655374 HHS655373:HHT655374 HRO655373:HRP655374 IBK655373:IBL655374 ILG655373:ILH655374 IVC655373:IVD655374 JEY655373:JEZ655374 JOU655373:JOV655374 JYQ655373:JYR655374 KIM655373:KIN655374 KSI655373:KSJ655374 LCE655373:LCF655374 LMA655373:LMB655374 LVW655373:LVX655374 MFS655373:MFT655374 MPO655373:MPP655374 MZK655373:MZL655374 NJG655373:NJH655374 NTC655373:NTD655374 OCY655373:OCZ655374 OMU655373:OMV655374 OWQ655373:OWR655374 PGM655373:PGN655374 PQI655373:PQJ655374 QAE655373:QAF655374 QKA655373:QKB655374 QTW655373:QTX655374 RDS655373:RDT655374 RNO655373:RNP655374 RXK655373:RXL655374 SHG655373:SHH655374 SRC655373:SRD655374 TAY655373:TAZ655374 TKU655373:TKV655374 TUQ655373:TUR655374 UEM655373:UEN655374 UOI655373:UOJ655374 UYE655373:UYF655374 VIA655373:VIB655374 VRW655373:VRX655374 WBS655373:WBT655374 WLO655373:WLP655374 WVK655373:WVL655374 C720909:D720910 IY720909:IZ720910 SU720909:SV720910 ACQ720909:ACR720910 AMM720909:AMN720910 AWI720909:AWJ720910 BGE720909:BGF720910 BQA720909:BQB720910 BZW720909:BZX720910 CJS720909:CJT720910 CTO720909:CTP720910 DDK720909:DDL720910 DNG720909:DNH720910 DXC720909:DXD720910 EGY720909:EGZ720910 EQU720909:EQV720910 FAQ720909:FAR720910 FKM720909:FKN720910 FUI720909:FUJ720910 GEE720909:GEF720910 GOA720909:GOB720910 GXW720909:GXX720910 HHS720909:HHT720910 HRO720909:HRP720910 IBK720909:IBL720910 ILG720909:ILH720910 IVC720909:IVD720910 JEY720909:JEZ720910 JOU720909:JOV720910 JYQ720909:JYR720910 KIM720909:KIN720910 KSI720909:KSJ720910 LCE720909:LCF720910 LMA720909:LMB720910 LVW720909:LVX720910 MFS720909:MFT720910 MPO720909:MPP720910 MZK720909:MZL720910 NJG720909:NJH720910 NTC720909:NTD720910 OCY720909:OCZ720910 OMU720909:OMV720910 OWQ720909:OWR720910 PGM720909:PGN720910 PQI720909:PQJ720910 QAE720909:QAF720910 QKA720909:QKB720910 QTW720909:QTX720910 RDS720909:RDT720910 RNO720909:RNP720910 RXK720909:RXL720910 SHG720909:SHH720910 SRC720909:SRD720910 TAY720909:TAZ720910 TKU720909:TKV720910 TUQ720909:TUR720910 UEM720909:UEN720910 UOI720909:UOJ720910 UYE720909:UYF720910 VIA720909:VIB720910 VRW720909:VRX720910 WBS720909:WBT720910 WLO720909:WLP720910 WVK720909:WVL720910 C786445:D786446 IY786445:IZ786446 SU786445:SV786446 ACQ786445:ACR786446 AMM786445:AMN786446 AWI786445:AWJ786446 BGE786445:BGF786446 BQA786445:BQB786446 BZW786445:BZX786446 CJS786445:CJT786446 CTO786445:CTP786446 DDK786445:DDL786446 DNG786445:DNH786446 DXC786445:DXD786446 EGY786445:EGZ786446 EQU786445:EQV786446 FAQ786445:FAR786446 FKM786445:FKN786446 FUI786445:FUJ786446 GEE786445:GEF786446 GOA786445:GOB786446 GXW786445:GXX786446 HHS786445:HHT786446 HRO786445:HRP786446 IBK786445:IBL786446 ILG786445:ILH786446 IVC786445:IVD786446 JEY786445:JEZ786446 JOU786445:JOV786446 JYQ786445:JYR786446 KIM786445:KIN786446 KSI786445:KSJ786446 LCE786445:LCF786446 LMA786445:LMB786446 LVW786445:LVX786446 MFS786445:MFT786446 MPO786445:MPP786446 MZK786445:MZL786446 NJG786445:NJH786446 NTC786445:NTD786446 OCY786445:OCZ786446 OMU786445:OMV786446 OWQ786445:OWR786446 PGM786445:PGN786446 PQI786445:PQJ786446 QAE786445:QAF786446 QKA786445:QKB786446 QTW786445:QTX786446 RDS786445:RDT786446 RNO786445:RNP786446 RXK786445:RXL786446 SHG786445:SHH786446 SRC786445:SRD786446 TAY786445:TAZ786446 TKU786445:TKV786446 TUQ786445:TUR786446 UEM786445:UEN786446 UOI786445:UOJ786446 UYE786445:UYF786446 VIA786445:VIB786446 VRW786445:VRX786446 WBS786445:WBT786446 WLO786445:WLP786446 WVK786445:WVL786446 C851981:D851982 IY851981:IZ851982 SU851981:SV851982 ACQ851981:ACR851982 AMM851981:AMN851982 AWI851981:AWJ851982 BGE851981:BGF851982 BQA851981:BQB851982 BZW851981:BZX851982 CJS851981:CJT851982 CTO851981:CTP851982 DDK851981:DDL851982 DNG851981:DNH851982 DXC851981:DXD851982 EGY851981:EGZ851982 EQU851981:EQV851982 FAQ851981:FAR851982 FKM851981:FKN851982 FUI851981:FUJ851982 GEE851981:GEF851982 GOA851981:GOB851982 GXW851981:GXX851982 HHS851981:HHT851982 HRO851981:HRP851982 IBK851981:IBL851982 ILG851981:ILH851982 IVC851981:IVD851982 JEY851981:JEZ851982 JOU851981:JOV851982 JYQ851981:JYR851982 KIM851981:KIN851982 KSI851981:KSJ851982 LCE851981:LCF851982 LMA851981:LMB851982 LVW851981:LVX851982 MFS851981:MFT851982 MPO851981:MPP851982 MZK851981:MZL851982 NJG851981:NJH851982 NTC851981:NTD851982 OCY851981:OCZ851982 OMU851981:OMV851982 OWQ851981:OWR851982 PGM851981:PGN851982 PQI851981:PQJ851982 QAE851981:QAF851982 QKA851981:QKB851982 QTW851981:QTX851982 RDS851981:RDT851982 RNO851981:RNP851982 RXK851981:RXL851982 SHG851981:SHH851982 SRC851981:SRD851982 TAY851981:TAZ851982 TKU851981:TKV851982 TUQ851981:TUR851982 UEM851981:UEN851982 UOI851981:UOJ851982 UYE851981:UYF851982 VIA851981:VIB851982 VRW851981:VRX851982 WBS851981:WBT851982 WLO851981:WLP851982 WVK851981:WVL851982 C917517:D917518 IY917517:IZ917518 SU917517:SV917518 ACQ917517:ACR917518 AMM917517:AMN917518 AWI917517:AWJ917518 BGE917517:BGF917518 BQA917517:BQB917518 BZW917517:BZX917518 CJS917517:CJT917518 CTO917517:CTP917518 DDK917517:DDL917518 DNG917517:DNH917518 DXC917517:DXD917518 EGY917517:EGZ917518 EQU917517:EQV917518 FAQ917517:FAR917518 FKM917517:FKN917518 FUI917517:FUJ917518 GEE917517:GEF917518 GOA917517:GOB917518 GXW917517:GXX917518 HHS917517:HHT917518 HRO917517:HRP917518 IBK917517:IBL917518 ILG917517:ILH917518 IVC917517:IVD917518 JEY917517:JEZ917518 JOU917517:JOV917518 JYQ917517:JYR917518 KIM917517:KIN917518 KSI917517:KSJ917518 LCE917517:LCF917518 LMA917517:LMB917518 LVW917517:LVX917518 MFS917517:MFT917518 MPO917517:MPP917518 MZK917517:MZL917518 NJG917517:NJH917518 NTC917517:NTD917518 OCY917517:OCZ917518 OMU917517:OMV917518 OWQ917517:OWR917518 PGM917517:PGN917518 PQI917517:PQJ917518 QAE917517:QAF917518 QKA917517:QKB917518 QTW917517:QTX917518 RDS917517:RDT917518 RNO917517:RNP917518 RXK917517:RXL917518 SHG917517:SHH917518 SRC917517:SRD917518 TAY917517:TAZ917518 TKU917517:TKV917518 TUQ917517:TUR917518 UEM917517:UEN917518 UOI917517:UOJ917518 UYE917517:UYF917518 VIA917517:VIB917518 VRW917517:VRX917518 WBS917517:WBT917518 WLO917517:WLP917518 WVK917517:WVL917518 C983053:D983054 IY983053:IZ983054 SU983053:SV983054 ACQ983053:ACR983054 AMM983053:AMN983054 AWI983053:AWJ983054 BGE983053:BGF983054 BQA983053:BQB983054 BZW983053:BZX983054 CJS983053:CJT983054 CTO983053:CTP983054 DDK983053:DDL983054 DNG983053:DNH983054 DXC983053:DXD983054 EGY983053:EGZ983054 EQU983053:EQV983054 FAQ983053:FAR983054 FKM983053:FKN983054 FUI983053:FUJ983054 GEE983053:GEF983054 GOA983053:GOB983054 GXW983053:GXX983054 HHS983053:HHT983054 HRO983053:HRP983054 IBK983053:IBL983054 ILG983053:ILH983054 IVC983053:IVD983054 JEY983053:JEZ983054 JOU983053:JOV983054 JYQ983053:JYR983054 KIM983053:KIN983054 KSI983053:KSJ983054 LCE983053:LCF983054 LMA983053:LMB983054 LVW983053:LVX983054 MFS983053:MFT983054 MPO983053:MPP983054 MZK983053:MZL983054 NJG983053:NJH983054 NTC983053:NTD983054 OCY983053:OCZ983054 OMU983053:OMV983054 OWQ983053:OWR983054 PGM983053:PGN983054 PQI983053:PQJ983054 QAE983053:QAF983054 QKA983053:QKB983054 QTW983053:QTX983054 RDS983053:RDT983054 RNO983053:RNP983054 RXK983053:RXL983054 SHG983053:SHH983054 SRC983053:SRD983054 TAY983053:TAZ983054 TKU983053:TKV983054 TUQ983053:TUR983054 UEM983053:UEN983054 UOI983053:UOJ983054 UYE983053:UYF983054 VIA983053:VIB983054 VRW983053:VRX983054 WBS983053:WBT983054 WLO983053:WLP983054 WVK983053:WVL983054" xr:uid="{10ECF1C3-C67C-46A0-BD41-BA54D56F6828}">
      <formula1>$B$75:$B$77</formula1>
    </dataValidation>
  </dataValidations>
  <pageMargins left="0.51181102362204722" right="0.51181102362204722" top="0.39370078740157483" bottom="0.39370078740157483" header="0.51181102362204722" footer="0.51181102362204722"/>
  <pageSetup paperSize="9" scale="5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A0EB4-4C19-42BC-8204-513D5534BBCD}">
  <sheetPr>
    <pageSetUpPr fitToPage="1"/>
  </sheetPr>
  <dimension ref="A1:O117"/>
  <sheetViews>
    <sheetView zoomScale="85" zoomScaleNormal="85" zoomScaleSheetLayoutView="100" workbookViewId="0">
      <selection activeCell="C13" sqref="C13:D14"/>
    </sheetView>
  </sheetViews>
  <sheetFormatPr defaultColWidth="9.28515625" defaultRowHeight="12.75"/>
  <cols>
    <col min="1" max="1" width="3.42578125" style="2" customWidth="1"/>
    <col min="2" max="2" width="19" style="2" customWidth="1"/>
    <col min="3" max="3" width="14.7109375" style="2" customWidth="1"/>
    <col min="4" max="4" width="18.7109375" style="2" customWidth="1"/>
    <col min="5" max="5" width="17" style="2" customWidth="1"/>
    <col min="6" max="6" width="0.5703125" style="2" customWidth="1"/>
    <col min="7" max="7" width="14.42578125" style="2" customWidth="1"/>
    <col min="8" max="8" width="10.42578125" style="2" customWidth="1"/>
    <col min="9" max="9" width="10.5703125" style="2" customWidth="1"/>
    <col min="10" max="10" width="32.5703125" style="2" customWidth="1"/>
    <col min="11" max="256" width="9.28515625" style="2"/>
    <col min="257" max="257" width="3.42578125" style="2" customWidth="1"/>
    <col min="258" max="258" width="19" style="2" customWidth="1"/>
    <col min="259" max="259" width="14.7109375" style="2" customWidth="1"/>
    <col min="260" max="260" width="18.7109375" style="2" customWidth="1"/>
    <col min="261" max="261" width="17" style="2" customWidth="1"/>
    <col min="262" max="262" width="0.5703125" style="2" customWidth="1"/>
    <col min="263" max="263" width="14.42578125" style="2" customWidth="1"/>
    <col min="264" max="264" width="10.42578125" style="2" customWidth="1"/>
    <col min="265" max="265" width="10.5703125" style="2" customWidth="1"/>
    <col min="266" max="266" width="32.5703125" style="2" customWidth="1"/>
    <col min="267" max="512" width="9.28515625" style="2"/>
    <col min="513" max="513" width="3.42578125" style="2" customWidth="1"/>
    <col min="514" max="514" width="19" style="2" customWidth="1"/>
    <col min="515" max="515" width="14.7109375" style="2" customWidth="1"/>
    <col min="516" max="516" width="18.7109375" style="2" customWidth="1"/>
    <col min="517" max="517" width="17" style="2" customWidth="1"/>
    <col min="518" max="518" width="0.5703125" style="2" customWidth="1"/>
    <col min="519" max="519" width="14.42578125" style="2" customWidth="1"/>
    <col min="520" max="520" width="10.42578125" style="2" customWidth="1"/>
    <col min="521" max="521" width="10.5703125" style="2" customWidth="1"/>
    <col min="522" max="522" width="32.5703125" style="2" customWidth="1"/>
    <col min="523" max="768" width="9.28515625" style="2"/>
    <col min="769" max="769" width="3.42578125" style="2" customWidth="1"/>
    <col min="770" max="770" width="19" style="2" customWidth="1"/>
    <col min="771" max="771" width="14.7109375" style="2" customWidth="1"/>
    <col min="772" max="772" width="18.7109375" style="2" customWidth="1"/>
    <col min="773" max="773" width="17" style="2" customWidth="1"/>
    <col min="774" max="774" width="0.5703125" style="2" customWidth="1"/>
    <col min="775" max="775" width="14.42578125" style="2" customWidth="1"/>
    <col min="776" max="776" width="10.42578125" style="2" customWidth="1"/>
    <col min="777" max="777" width="10.5703125" style="2" customWidth="1"/>
    <col min="778" max="778" width="32.5703125" style="2" customWidth="1"/>
    <col min="779" max="1024" width="9.28515625" style="2"/>
    <col min="1025" max="1025" width="3.42578125" style="2" customWidth="1"/>
    <col min="1026" max="1026" width="19" style="2" customWidth="1"/>
    <col min="1027" max="1027" width="14.7109375" style="2" customWidth="1"/>
    <col min="1028" max="1028" width="18.7109375" style="2" customWidth="1"/>
    <col min="1029" max="1029" width="17" style="2" customWidth="1"/>
    <col min="1030" max="1030" width="0.5703125" style="2" customWidth="1"/>
    <col min="1031" max="1031" width="14.42578125" style="2" customWidth="1"/>
    <col min="1032" max="1032" width="10.42578125" style="2" customWidth="1"/>
    <col min="1033" max="1033" width="10.5703125" style="2" customWidth="1"/>
    <col min="1034" max="1034" width="32.5703125" style="2" customWidth="1"/>
    <col min="1035" max="1280" width="9.28515625" style="2"/>
    <col min="1281" max="1281" width="3.42578125" style="2" customWidth="1"/>
    <col min="1282" max="1282" width="19" style="2" customWidth="1"/>
    <col min="1283" max="1283" width="14.7109375" style="2" customWidth="1"/>
    <col min="1284" max="1284" width="18.7109375" style="2" customWidth="1"/>
    <col min="1285" max="1285" width="17" style="2" customWidth="1"/>
    <col min="1286" max="1286" width="0.5703125" style="2" customWidth="1"/>
    <col min="1287" max="1287" width="14.42578125" style="2" customWidth="1"/>
    <col min="1288" max="1288" width="10.42578125" style="2" customWidth="1"/>
    <col min="1289" max="1289" width="10.5703125" style="2" customWidth="1"/>
    <col min="1290" max="1290" width="32.5703125" style="2" customWidth="1"/>
    <col min="1291" max="1536" width="9.28515625" style="2"/>
    <col min="1537" max="1537" width="3.42578125" style="2" customWidth="1"/>
    <col min="1538" max="1538" width="19" style="2" customWidth="1"/>
    <col min="1539" max="1539" width="14.7109375" style="2" customWidth="1"/>
    <col min="1540" max="1540" width="18.7109375" style="2" customWidth="1"/>
    <col min="1541" max="1541" width="17" style="2" customWidth="1"/>
    <col min="1542" max="1542" width="0.5703125" style="2" customWidth="1"/>
    <col min="1543" max="1543" width="14.42578125" style="2" customWidth="1"/>
    <col min="1544" max="1544" width="10.42578125" style="2" customWidth="1"/>
    <col min="1545" max="1545" width="10.5703125" style="2" customWidth="1"/>
    <col min="1546" max="1546" width="32.5703125" style="2" customWidth="1"/>
    <col min="1547" max="1792" width="9.28515625" style="2"/>
    <col min="1793" max="1793" width="3.42578125" style="2" customWidth="1"/>
    <col min="1794" max="1794" width="19" style="2" customWidth="1"/>
    <col min="1795" max="1795" width="14.7109375" style="2" customWidth="1"/>
    <col min="1796" max="1796" width="18.7109375" style="2" customWidth="1"/>
    <col min="1797" max="1797" width="17" style="2" customWidth="1"/>
    <col min="1798" max="1798" width="0.5703125" style="2" customWidth="1"/>
    <col min="1799" max="1799" width="14.42578125" style="2" customWidth="1"/>
    <col min="1800" max="1800" width="10.42578125" style="2" customWidth="1"/>
    <col min="1801" max="1801" width="10.5703125" style="2" customWidth="1"/>
    <col min="1802" max="1802" width="32.5703125" style="2" customWidth="1"/>
    <col min="1803" max="2048" width="9.28515625" style="2"/>
    <col min="2049" max="2049" width="3.42578125" style="2" customWidth="1"/>
    <col min="2050" max="2050" width="19" style="2" customWidth="1"/>
    <col min="2051" max="2051" width="14.7109375" style="2" customWidth="1"/>
    <col min="2052" max="2052" width="18.7109375" style="2" customWidth="1"/>
    <col min="2053" max="2053" width="17" style="2" customWidth="1"/>
    <col min="2054" max="2054" width="0.5703125" style="2" customWidth="1"/>
    <col min="2055" max="2055" width="14.42578125" style="2" customWidth="1"/>
    <col min="2056" max="2056" width="10.42578125" style="2" customWidth="1"/>
    <col min="2057" max="2057" width="10.5703125" style="2" customWidth="1"/>
    <col min="2058" max="2058" width="32.5703125" style="2" customWidth="1"/>
    <col min="2059" max="2304" width="9.28515625" style="2"/>
    <col min="2305" max="2305" width="3.42578125" style="2" customWidth="1"/>
    <col min="2306" max="2306" width="19" style="2" customWidth="1"/>
    <col min="2307" max="2307" width="14.7109375" style="2" customWidth="1"/>
    <col min="2308" max="2308" width="18.7109375" style="2" customWidth="1"/>
    <col min="2309" max="2309" width="17" style="2" customWidth="1"/>
    <col min="2310" max="2310" width="0.5703125" style="2" customWidth="1"/>
    <col min="2311" max="2311" width="14.42578125" style="2" customWidth="1"/>
    <col min="2312" max="2312" width="10.42578125" style="2" customWidth="1"/>
    <col min="2313" max="2313" width="10.5703125" style="2" customWidth="1"/>
    <col min="2314" max="2314" width="32.5703125" style="2" customWidth="1"/>
    <col min="2315" max="2560" width="9.28515625" style="2"/>
    <col min="2561" max="2561" width="3.42578125" style="2" customWidth="1"/>
    <col min="2562" max="2562" width="19" style="2" customWidth="1"/>
    <col min="2563" max="2563" width="14.7109375" style="2" customWidth="1"/>
    <col min="2564" max="2564" width="18.7109375" style="2" customWidth="1"/>
    <col min="2565" max="2565" width="17" style="2" customWidth="1"/>
    <col min="2566" max="2566" width="0.5703125" style="2" customWidth="1"/>
    <col min="2567" max="2567" width="14.42578125" style="2" customWidth="1"/>
    <col min="2568" max="2568" width="10.42578125" style="2" customWidth="1"/>
    <col min="2569" max="2569" width="10.5703125" style="2" customWidth="1"/>
    <col min="2570" max="2570" width="32.5703125" style="2" customWidth="1"/>
    <col min="2571" max="2816" width="9.28515625" style="2"/>
    <col min="2817" max="2817" width="3.42578125" style="2" customWidth="1"/>
    <col min="2818" max="2818" width="19" style="2" customWidth="1"/>
    <col min="2819" max="2819" width="14.7109375" style="2" customWidth="1"/>
    <col min="2820" max="2820" width="18.7109375" style="2" customWidth="1"/>
    <col min="2821" max="2821" width="17" style="2" customWidth="1"/>
    <col min="2822" max="2822" width="0.5703125" style="2" customWidth="1"/>
    <col min="2823" max="2823" width="14.42578125" style="2" customWidth="1"/>
    <col min="2824" max="2824" width="10.42578125" style="2" customWidth="1"/>
    <col min="2825" max="2825" width="10.5703125" style="2" customWidth="1"/>
    <col min="2826" max="2826" width="32.5703125" style="2" customWidth="1"/>
    <col min="2827" max="3072" width="9.28515625" style="2"/>
    <col min="3073" max="3073" width="3.42578125" style="2" customWidth="1"/>
    <col min="3074" max="3074" width="19" style="2" customWidth="1"/>
    <col min="3075" max="3075" width="14.7109375" style="2" customWidth="1"/>
    <col min="3076" max="3076" width="18.7109375" style="2" customWidth="1"/>
    <col min="3077" max="3077" width="17" style="2" customWidth="1"/>
    <col min="3078" max="3078" width="0.5703125" style="2" customWidth="1"/>
    <col min="3079" max="3079" width="14.42578125" style="2" customWidth="1"/>
    <col min="3080" max="3080" width="10.42578125" style="2" customWidth="1"/>
    <col min="3081" max="3081" width="10.5703125" style="2" customWidth="1"/>
    <col min="3082" max="3082" width="32.5703125" style="2" customWidth="1"/>
    <col min="3083" max="3328" width="9.28515625" style="2"/>
    <col min="3329" max="3329" width="3.42578125" style="2" customWidth="1"/>
    <col min="3330" max="3330" width="19" style="2" customWidth="1"/>
    <col min="3331" max="3331" width="14.7109375" style="2" customWidth="1"/>
    <col min="3332" max="3332" width="18.7109375" style="2" customWidth="1"/>
    <col min="3333" max="3333" width="17" style="2" customWidth="1"/>
    <col min="3334" max="3334" width="0.5703125" style="2" customWidth="1"/>
    <col min="3335" max="3335" width="14.42578125" style="2" customWidth="1"/>
    <col min="3336" max="3336" width="10.42578125" style="2" customWidth="1"/>
    <col min="3337" max="3337" width="10.5703125" style="2" customWidth="1"/>
    <col min="3338" max="3338" width="32.5703125" style="2" customWidth="1"/>
    <col min="3339" max="3584" width="9.28515625" style="2"/>
    <col min="3585" max="3585" width="3.42578125" style="2" customWidth="1"/>
    <col min="3586" max="3586" width="19" style="2" customWidth="1"/>
    <col min="3587" max="3587" width="14.7109375" style="2" customWidth="1"/>
    <col min="3588" max="3588" width="18.7109375" style="2" customWidth="1"/>
    <col min="3589" max="3589" width="17" style="2" customWidth="1"/>
    <col min="3590" max="3590" width="0.5703125" style="2" customWidth="1"/>
    <col min="3591" max="3591" width="14.42578125" style="2" customWidth="1"/>
    <col min="3592" max="3592" width="10.42578125" style="2" customWidth="1"/>
    <col min="3593" max="3593" width="10.5703125" style="2" customWidth="1"/>
    <col min="3594" max="3594" width="32.5703125" style="2" customWidth="1"/>
    <col min="3595" max="3840" width="9.28515625" style="2"/>
    <col min="3841" max="3841" width="3.42578125" style="2" customWidth="1"/>
    <col min="3842" max="3842" width="19" style="2" customWidth="1"/>
    <col min="3843" max="3843" width="14.7109375" style="2" customWidth="1"/>
    <col min="3844" max="3844" width="18.7109375" style="2" customWidth="1"/>
    <col min="3845" max="3845" width="17" style="2" customWidth="1"/>
    <col min="3846" max="3846" width="0.5703125" style="2" customWidth="1"/>
    <col min="3847" max="3847" width="14.42578125" style="2" customWidth="1"/>
    <col min="3848" max="3848" width="10.42578125" style="2" customWidth="1"/>
    <col min="3849" max="3849" width="10.5703125" style="2" customWidth="1"/>
    <col min="3850" max="3850" width="32.5703125" style="2" customWidth="1"/>
    <col min="3851" max="4096" width="9.28515625" style="2"/>
    <col min="4097" max="4097" width="3.42578125" style="2" customWidth="1"/>
    <col min="4098" max="4098" width="19" style="2" customWidth="1"/>
    <col min="4099" max="4099" width="14.7109375" style="2" customWidth="1"/>
    <col min="4100" max="4100" width="18.7109375" style="2" customWidth="1"/>
    <col min="4101" max="4101" width="17" style="2" customWidth="1"/>
    <col min="4102" max="4102" width="0.5703125" style="2" customWidth="1"/>
    <col min="4103" max="4103" width="14.42578125" style="2" customWidth="1"/>
    <col min="4104" max="4104" width="10.42578125" style="2" customWidth="1"/>
    <col min="4105" max="4105" width="10.5703125" style="2" customWidth="1"/>
    <col min="4106" max="4106" width="32.5703125" style="2" customWidth="1"/>
    <col min="4107" max="4352" width="9.28515625" style="2"/>
    <col min="4353" max="4353" width="3.42578125" style="2" customWidth="1"/>
    <col min="4354" max="4354" width="19" style="2" customWidth="1"/>
    <col min="4355" max="4355" width="14.7109375" style="2" customWidth="1"/>
    <col min="4356" max="4356" width="18.7109375" style="2" customWidth="1"/>
    <col min="4357" max="4357" width="17" style="2" customWidth="1"/>
    <col min="4358" max="4358" width="0.5703125" style="2" customWidth="1"/>
    <col min="4359" max="4359" width="14.42578125" style="2" customWidth="1"/>
    <col min="4360" max="4360" width="10.42578125" style="2" customWidth="1"/>
    <col min="4361" max="4361" width="10.5703125" style="2" customWidth="1"/>
    <col min="4362" max="4362" width="32.5703125" style="2" customWidth="1"/>
    <col min="4363" max="4608" width="9.28515625" style="2"/>
    <col min="4609" max="4609" width="3.42578125" style="2" customWidth="1"/>
    <col min="4610" max="4610" width="19" style="2" customWidth="1"/>
    <col min="4611" max="4611" width="14.7109375" style="2" customWidth="1"/>
    <col min="4612" max="4612" width="18.7109375" style="2" customWidth="1"/>
    <col min="4613" max="4613" width="17" style="2" customWidth="1"/>
    <col min="4614" max="4614" width="0.5703125" style="2" customWidth="1"/>
    <col min="4615" max="4615" width="14.42578125" style="2" customWidth="1"/>
    <col min="4616" max="4616" width="10.42578125" style="2" customWidth="1"/>
    <col min="4617" max="4617" width="10.5703125" style="2" customWidth="1"/>
    <col min="4618" max="4618" width="32.5703125" style="2" customWidth="1"/>
    <col min="4619" max="4864" width="9.28515625" style="2"/>
    <col min="4865" max="4865" width="3.42578125" style="2" customWidth="1"/>
    <col min="4866" max="4866" width="19" style="2" customWidth="1"/>
    <col min="4867" max="4867" width="14.7109375" style="2" customWidth="1"/>
    <col min="4868" max="4868" width="18.7109375" style="2" customWidth="1"/>
    <col min="4869" max="4869" width="17" style="2" customWidth="1"/>
    <col min="4870" max="4870" width="0.5703125" style="2" customWidth="1"/>
    <col min="4871" max="4871" width="14.42578125" style="2" customWidth="1"/>
    <col min="4872" max="4872" width="10.42578125" style="2" customWidth="1"/>
    <col min="4873" max="4873" width="10.5703125" style="2" customWidth="1"/>
    <col min="4874" max="4874" width="32.5703125" style="2" customWidth="1"/>
    <col min="4875" max="5120" width="9.28515625" style="2"/>
    <col min="5121" max="5121" width="3.42578125" style="2" customWidth="1"/>
    <col min="5122" max="5122" width="19" style="2" customWidth="1"/>
    <col min="5123" max="5123" width="14.7109375" style="2" customWidth="1"/>
    <col min="5124" max="5124" width="18.7109375" style="2" customWidth="1"/>
    <col min="5125" max="5125" width="17" style="2" customWidth="1"/>
    <col min="5126" max="5126" width="0.5703125" style="2" customWidth="1"/>
    <col min="5127" max="5127" width="14.42578125" style="2" customWidth="1"/>
    <col min="5128" max="5128" width="10.42578125" style="2" customWidth="1"/>
    <col min="5129" max="5129" width="10.5703125" style="2" customWidth="1"/>
    <col min="5130" max="5130" width="32.5703125" style="2" customWidth="1"/>
    <col min="5131" max="5376" width="9.28515625" style="2"/>
    <col min="5377" max="5377" width="3.42578125" style="2" customWidth="1"/>
    <col min="5378" max="5378" width="19" style="2" customWidth="1"/>
    <col min="5379" max="5379" width="14.7109375" style="2" customWidth="1"/>
    <col min="5380" max="5380" width="18.7109375" style="2" customWidth="1"/>
    <col min="5381" max="5381" width="17" style="2" customWidth="1"/>
    <col min="5382" max="5382" width="0.5703125" style="2" customWidth="1"/>
    <col min="5383" max="5383" width="14.42578125" style="2" customWidth="1"/>
    <col min="5384" max="5384" width="10.42578125" style="2" customWidth="1"/>
    <col min="5385" max="5385" width="10.5703125" style="2" customWidth="1"/>
    <col min="5386" max="5386" width="32.5703125" style="2" customWidth="1"/>
    <col min="5387" max="5632" width="9.28515625" style="2"/>
    <col min="5633" max="5633" width="3.42578125" style="2" customWidth="1"/>
    <col min="5634" max="5634" width="19" style="2" customWidth="1"/>
    <col min="5635" max="5635" width="14.7109375" style="2" customWidth="1"/>
    <col min="5636" max="5636" width="18.7109375" style="2" customWidth="1"/>
    <col min="5637" max="5637" width="17" style="2" customWidth="1"/>
    <col min="5638" max="5638" width="0.5703125" style="2" customWidth="1"/>
    <col min="5639" max="5639" width="14.42578125" style="2" customWidth="1"/>
    <col min="5640" max="5640" width="10.42578125" style="2" customWidth="1"/>
    <col min="5641" max="5641" width="10.5703125" style="2" customWidth="1"/>
    <col min="5642" max="5642" width="32.5703125" style="2" customWidth="1"/>
    <col min="5643" max="5888" width="9.28515625" style="2"/>
    <col min="5889" max="5889" width="3.42578125" style="2" customWidth="1"/>
    <col min="5890" max="5890" width="19" style="2" customWidth="1"/>
    <col min="5891" max="5891" width="14.7109375" style="2" customWidth="1"/>
    <col min="5892" max="5892" width="18.7109375" style="2" customWidth="1"/>
    <col min="5893" max="5893" width="17" style="2" customWidth="1"/>
    <col min="5894" max="5894" width="0.5703125" style="2" customWidth="1"/>
    <col min="5895" max="5895" width="14.42578125" style="2" customWidth="1"/>
    <col min="5896" max="5896" width="10.42578125" style="2" customWidth="1"/>
    <col min="5897" max="5897" width="10.5703125" style="2" customWidth="1"/>
    <col min="5898" max="5898" width="32.5703125" style="2" customWidth="1"/>
    <col min="5899" max="6144" width="9.28515625" style="2"/>
    <col min="6145" max="6145" width="3.42578125" style="2" customWidth="1"/>
    <col min="6146" max="6146" width="19" style="2" customWidth="1"/>
    <col min="6147" max="6147" width="14.7109375" style="2" customWidth="1"/>
    <col min="6148" max="6148" width="18.7109375" style="2" customWidth="1"/>
    <col min="6149" max="6149" width="17" style="2" customWidth="1"/>
    <col min="6150" max="6150" width="0.5703125" style="2" customWidth="1"/>
    <col min="6151" max="6151" width="14.42578125" style="2" customWidth="1"/>
    <col min="6152" max="6152" width="10.42578125" style="2" customWidth="1"/>
    <col min="6153" max="6153" width="10.5703125" style="2" customWidth="1"/>
    <col min="6154" max="6154" width="32.5703125" style="2" customWidth="1"/>
    <col min="6155" max="6400" width="9.28515625" style="2"/>
    <col min="6401" max="6401" width="3.42578125" style="2" customWidth="1"/>
    <col min="6402" max="6402" width="19" style="2" customWidth="1"/>
    <col min="6403" max="6403" width="14.7109375" style="2" customWidth="1"/>
    <col min="6404" max="6404" width="18.7109375" style="2" customWidth="1"/>
    <col min="6405" max="6405" width="17" style="2" customWidth="1"/>
    <col min="6406" max="6406" width="0.5703125" style="2" customWidth="1"/>
    <col min="6407" max="6407" width="14.42578125" style="2" customWidth="1"/>
    <col min="6408" max="6408" width="10.42578125" style="2" customWidth="1"/>
    <col min="6409" max="6409" width="10.5703125" style="2" customWidth="1"/>
    <col min="6410" max="6410" width="32.5703125" style="2" customWidth="1"/>
    <col min="6411" max="6656" width="9.28515625" style="2"/>
    <col min="6657" max="6657" width="3.42578125" style="2" customWidth="1"/>
    <col min="6658" max="6658" width="19" style="2" customWidth="1"/>
    <col min="6659" max="6659" width="14.7109375" style="2" customWidth="1"/>
    <col min="6660" max="6660" width="18.7109375" style="2" customWidth="1"/>
    <col min="6661" max="6661" width="17" style="2" customWidth="1"/>
    <col min="6662" max="6662" width="0.5703125" style="2" customWidth="1"/>
    <col min="6663" max="6663" width="14.42578125" style="2" customWidth="1"/>
    <col min="6664" max="6664" width="10.42578125" style="2" customWidth="1"/>
    <col min="6665" max="6665" width="10.5703125" style="2" customWidth="1"/>
    <col min="6666" max="6666" width="32.5703125" style="2" customWidth="1"/>
    <col min="6667" max="6912" width="9.28515625" style="2"/>
    <col min="6913" max="6913" width="3.42578125" style="2" customWidth="1"/>
    <col min="6914" max="6914" width="19" style="2" customWidth="1"/>
    <col min="6915" max="6915" width="14.7109375" style="2" customWidth="1"/>
    <col min="6916" max="6916" width="18.7109375" style="2" customWidth="1"/>
    <col min="6917" max="6917" width="17" style="2" customWidth="1"/>
    <col min="6918" max="6918" width="0.5703125" style="2" customWidth="1"/>
    <col min="6919" max="6919" width="14.42578125" style="2" customWidth="1"/>
    <col min="6920" max="6920" width="10.42578125" style="2" customWidth="1"/>
    <col min="6921" max="6921" width="10.5703125" style="2" customWidth="1"/>
    <col min="6922" max="6922" width="32.5703125" style="2" customWidth="1"/>
    <col min="6923" max="7168" width="9.28515625" style="2"/>
    <col min="7169" max="7169" width="3.42578125" style="2" customWidth="1"/>
    <col min="7170" max="7170" width="19" style="2" customWidth="1"/>
    <col min="7171" max="7171" width="14.7109375" style="2" customWidth="1"/>
    <col min="7172" max="7172" width="18.7109375" style="2" customWidth="1"/>
    <col min="7173" max="7173" width="17" style="2" customWidth="1"/>
    <col min="7174" max="7174" width="0.5703125" style="2" customWidth="1"/>
    <col min="7175" max="7175" width="14.42578125" style="2" customWidth="1"/>
    <col min="7176" max="7176" width="10.42578125" style="2" customWidth="1"/>
    <col min="7177" max="7177" width="10.5703125" style="2" customWidth="1"/>
    <col min="7178" max="7178" width="32.5703125" style="2" customWidth="1"/>
    <col min="7179" max="7424" width="9.28515625" style="2"/>
    <col min="7425" max="7425" width="3.42578125" style="2" customWidth="1"/>
    <col min="7426" max="7426" width="19" style="2" customWidth="1"/>
    <col min="7427" max="7427" width="14.7109375" style="2" customWidth="1"/>
    <col min="7428" max="7428" width="18.7109375" style="2" customWidth="1"/>
    <col min="7429" max="7429" width="17" style="2" customWidth="1"/>
    <col min="7430" max="7430" width="0.5703125" style="2" customWidth="1"/>
    <col min="7431" max="7431" width="14.42578125" style="2" customWidth="1"/>
    <col min="7432" max="7432" width="10.42578125" style="2" customWidth="1"/>
    <col min="7433" max="7433" width="10.5703125" style="2" customWidth="1"/>
    <col min="7434" max="7434" width="32.5703125" style="2" customWidth="1"/>
    <col min="7435" max="7680" width="9.28515625" style="2"/>
    <col min="7681" max="7681" width="3.42578125" style="2" customWidth="1"/>
    <col min="7682" max="7682" width="19" style="2" customWidth="1"/>
    <col min="7683" max="7683" width="14.7109375" style="2" customWidth="1"/>
    <col min="7684" max="7684" width="18.7109375" style="2" customWidth="1"/>
    <col min="7685" max="7685" width="17" style="2" customWidth="1"/>
    <col min="7686" max="7686" width="0.5703125" style="2" customWidth="1"/>
    <col min="7687" max="7687" width="14.42578125" style="2" customWidth="1"/>
    <col min="7688" max="7688" width="10.42578125" style="2" customWidth="1"/>
    <col min="7689" max="7689" width="10.5703125" style="2" customWidth="1"/>
    <col min="7690" max="7690" width="32.5703125" style="2" customWidth="1"/>
    <col min="7691" max="7936" width="9.28515625" style="2"/>
    <col min="7937" max="7937" width="3.42578125" style="2" customWidth="1"/>
    <col min="7938" max="7938" width="19" style="2" customWidth="1"/>
    <col min="7939" max="7939" width="14.7109375" style="2" customWidth="1"/>
    <col min="7940" max="7940" width="18.7109375" style="2" customWidth="1"/>
    <col min="7941" max="7941" width="17" style="2" customWidth="1"/>
    <col min="7942" max="7942" width="0.5703125" style="2" customWidth="1"/>
    <col min="7943" max="7943" width="14.42578125" style="2" customWidth="1"/>
    <col min="7944" max="7944" width="10.42578125" style="2" customWidth="1"/>
    <col min="7945" max="7945" width="10.5703125" style="2" customWidth="1"/>
    <col min="7946" max="7946" width="32.5703125" style="2" customWidth="1"/>
    <col min="7947" max="8192" width="9.28515625" style="2"/>
    <col min="8193" max="8193" width="3.42578125" style="2" customWidth="1"/>
    <col min="8194" max="8194" width="19" style="2" customWidth="1"/>
    <col min="8195" max="8195" width="14.7109375" style="2" customWidth="1"/>
    <col min="8196" max="8196" width="18.7109375" style="2" customWidth="1"/>
    <col min="8197" max="8197" width="17" style="2" customWidth="1"/>
    <col min="8198" max="8198" width="0.5703125" style="2" customWidth="1"/>
    <col min="8199" max="8199" width="14.42578125" style="2" customWidth="1"/>
    <col min="8200" max="8200" width="10.42578125" style="2" customWidth="1"/>
    <col min="8201" max="8201" width="10.5703125" style="2" customWidth="1"/>
    <col min="8202" max="8202" width="32.5703125" style="2" customWidth="1"/>
    <col min="8203" max="8448" width="9.28515625" style="2"/>
    <col min="8449" max="8449" width="3.42578125" style="2" customWidth="1"/>
    <col min="8450" max="8450" width="19" style="2" customWidth="1"/>
    <col min="8451" max="8451" width="14.7109375" style="2" customWidth="1"/>
    <col min="8452" max="8452" width="18.7109375" style="2" customWidth="1"/>
    <col min="8453" max="8453" width="17" style="2" customWidth="1"/>
    <col min="8454" max="8454" width="0.5703125" style="2" customWidth="1"/>
    <col min="8455" max="8455" width="14.42578125" style="2" customWidth="1"/>
    <col min="8456" max="8456" width="10.42578125" style="2" customWidth="1"/>
    <col min="8457" max="8457" width="10.5703125" style="2" customWidth="1"/>
    <col min="8458" max="8458" width="32.5703125" style="2" customWidth="1"/>
    <col min="8459" max="8704" width="9.28515625" style="2"/>
    <col min="8705" max="8705" width="3.42578125" style="2" customWidth="1"/>
    <col min="8706" max="8706" width="19" style="2" customWidth="1"/>
    <col min="8707" max="8707" width="14.7109375" style="2" customWidth="1"/>
    <col min="8708" max="8708" width="18.7109375" style="2" customWidth="1"/>
    <col min="8709" max="8709" width="17" style="2" customWidth="1"/>
    <col min="8710" max="8710" width="0.5703125" style="2" customWidth="1"/>
    <col min="8711" max="8711" width="14.42578125" style="2" customWidth="1"/>
    <col min="8712" max="8712" width="10.42578125" style="2" customWidth="1"/>
    <col min="8713" max="8713" width="10.5703125" style="2" customWidth="1"/>
    <col min="8714" max="8714" width="32.5703125" style="2" customWidth="1"/>
    <col min="8715" max="8960" width="9.28515625" style="2"/>
    <col min="8961" max="8961" width="3.42578125" style="2" customWidth="1"/>
    <col min="8962" max="8962" width="19" style="2" customWidth="1"/>
    <col min="8963" max="8963" width="14.7109375" style="2" customWidth="1"/>
    <col min="8964" max="8964" width="18.7109375" style="2" customWidth="1"/>
    <col min="8965" max="8965" width="17" style="2" customWidth="1"/>
    <col min="8966" max="8966" width="0.5703125" style="2" customWidth="1"/>
    <col min="8967" max="8967" width="14.42578125" style="2" customWidth="1"/>
    <col min="8968" max="8968" width="10.42578125" style="2" customWidth="1"/>
    <col min="8969" max="8969" width="10.5703125" style="2" customWidth="1"/>
    <col min="8970" max="8970" width="32.5703125" style="2" customWidth="1"/>
    <col min="8971" max="9216" width="9.28515625" style="2"/>
    <col min="9217" max="9217" width="3.42578125" style="2" customWidth="1"/>
    <col min="9218" max="9218" width="19" style="2" customWidth="1"/>
    <col min="9219" max="9219" width="14.7109375" style="2" customWidth="1"/>
    <col min="9220" max="9220" width="18.7109375" style="2" customWidth="1"/>
    <col min="9221" max="9221" width="17" style="2" customWidth="1"/>
    <col min="9222" max="9222" width="0.5703125" style="2" customWidth="1"/>
    <col min="9223" max="9223" width="14.42578125" style="2" customWidth="1"/>
    <col min="9224" max="9224" width="10.42578125" style="2" customWidth="1"/>
    <col min="9225" max="9225" width="10.5703125" style="2" customWidth="1"/>
    <col min="9226" max="9226" width="32.5703125" style="2" customWidth="1"/>
    <col min="9227" max="9472" width="9.28515625" style="2"/>
    <col min="9473" max="9473" width="3.42578125" style="2" customWidth="1"/>
    <col min="9474" max="9474" width="19" style="2" customWidth="1"/>
    <col min="9475" max="9475" width="14.7109375" style="2" customWidth="1"/>
    <col min="9476" max="9476" width="18.7109375" style="2" customWidth="1"/>
    <col min="9477" max="9477" width="17" style="2" customWidth="1"/>
    <col min="9478" max="9478" width="0.5703125" style="2" customWidth="1"/>
    <col min="9479" max="9479" width="14.42578125" style="2" customWidth="1"/>
    <col min="9480" max="9480" width="10.42578125" style="2" customWidth="1"/>
    <col min="9481" max="9481" width="10.5703125" style="2" customWidth="1"/>
    <col min="9482" max="9482" width="32.5703125" style="2" customWidth="1"/>
    <col min="9483" max="9728" width="9.28515625" style="2"/>
    <col min="9729" max="9729" width="3.42578125" style="2" customWidth="1"/>
    <col min="9730" max="9730" width="19" style="2" customWidth="1"/>
    <col min="9731" max="9731" width="14.7109375" style="2" customWidth="1"/>
    <col min="9732" max="9732" width="18.7109375" style="2" customWidth="1"/>
    <col min="9733" max="9733" width="17" style="2" customWidth="1"/>
    <col min="9734" max="9734" width="0.5703125" style="2" customWidth="1"/>
    <col min="9735" max="9735" width="14.42578125" style="2" customWidth="1"/>
    <col min="9736" max="9736" width="10.42578125" style="2" customWidth="1"/>
    <col min="9737" max="9737" width="10.5703125" style="2" customWidth="1"/>
    <col min="9738" max="9738" width="32.5703125" style="2" customWidth="1"/>
    <col min="9739" max="9984" width="9.28515625" style="2"/>
    <col min="9985" max="9985" width="3.42578125" style="2" customWidth="1"/>
    <col min="9986" max="9986" width="19" style="2" customWidth="1"/>
    <col min="9987" max="9987" width="14.7109375" style="2" customWidth="1"/>
    <col min="9988" max="9988" width="18.7109375" style="2" customWidth="1"/>
    <col min="9989" max="9989" width="17" style="2" customWidth="1"/>
    <col min="9990" max="9990" width="0.5703125" style="2" customWidth="1"/>
    <col min="9991" max="9991" width="14.42578125" style="2" customWidth="1"/>
    <col min="9992" max="9992" width="10.42578125" style="2" customWidth="1"/>
    <col min="9993" max="9993" width="10.5703125" style="2" customWidth="1"/>
    <col min="9994" max="9994" width="32.5703125" style="2" customWidth="1"/>
    <col min="9995" max="10240" width="9.28515625" style="2"/>
    <col min="10241" max="10241" width="3.42578125" style="2" customWidth="1"/>
    <col min="10242" max="10242" width="19" style="2" customWidth="1"/>
    <col min="10243" max="10243" width="14.7109375" style="2" customWidth="1"/>
    <col min="10244" max="10244" width="18.7109375" style="2" customWidth="1"/>
    <col min="10245" max="10245" width="17" style="2" customWidth="1"/>
    <col min="10246" max="10246" width="0.5703125" style="2" customWidth="1"/>
    <col min="10247" max="10247" width="14.42578125" style="2" customWidth="1"/>
    <col min="10248" max="10248" width="10.42578125" style="2" customWidth="1"/>
    <col min="10249" max="10249" width="10.5703125" style="2" customWidth="1"/>
    <col min="10250" max="10250" width="32.5703125" style="2" customWidth="1"/>
    <col min="10251" max="10496" width="9.28515625" style="2"/>
    <col min="10497" max="10497" width="3.42578125" style="2" customWidth="1"/>
    <col min="10498" max="10498" width="19" style="2" customWidth="1"/>
    <col min="10499" max="10499" width="14.7109375" style="2" customWidth="1"/>
    <col min="10500" max="10500" width="18.7109375" style="2" customWidth="1"/>
    <col min="10501" max="10501" width="17" style="2" customWidth="1"/>
    <col min="10502" max="10502" width="0.5703125" style="2" customWidth="1"/>
    <col min="10503" max="10503" width="14.42578125" style="2" customWidth="1"/>
    <col min="10504" max="10504" width="10.42578125" style="2" customWidth="1"/>
    <col min="10505" max="10505" width="10.5703125" style="2" customWidth="1"/>
    <col min="10506" max="10506" width="32.5703125" style="2" customWidth="1"/>
    <col min="10507" max="10752" width="9.28515625" style="2"/>
    <col min="10753" max="10753" width="3.42578125" style="2" customWidth="1"/>
    <col min="10754" max="10754" width="19" style="2" customWidth="1"/>
    <col min="10755" max="10755" width="14.7109375" style="2" customWidth="1"/>
    <col min="10756" max="10756" width="18.7109375" style="2" customWidth="1"/>
    <col min="10757" max="10757" width="17" style="2" customWidth="1"/>
    <col min="10758" max="10758" width="0.5703125" style="2" customWidth="1"/>
    <col min="10759" max="10759" width="14.42578125" style="2" customWidth="1"/>
    <col min="10760" max="10760" width="10.42578125" style="2" customWidth="1"/>
    <col min="10761" max="10761" width="10.5703125" style="2" customWidth="1"/>
    <col min="10762" max="10762" width="32.5703125" style="2" customWidth="1"/>
    <col min="10763" max="11008" width="9.28515625" style="2"/>
    <col min="11009" max="11009" width="3.42578125" style="2" customWidth="1"/>
    <col min="11010" max="11010" width="19" style="2" customWidth="1"/>
    <col min="11011" max="11011" width="14.7109375" style="2" customWidth="1"/>
    <col min="11012" max="11012" width="18.7109375" style="2" customWidth="1"/>
    <col min="11013" max="11013" width="17" style="2" customWidth="1"/>
    <col min="11014" max="11014" width="0.5703125" style="2" customWidth="1"/>
    <col min="11015" max="11015" width="14.42578125" style="2" customWidth="1"/>
    <col min="11016" max="11016" width="10.42578125" style="2" customWidth="1"/>
    <col min="11017" max="11017" width="10.5703125" style="2" customWidth="1"/>
    <col min="11018" max="11018" width="32.5703125" style="2" customWidth="1"/>
    <col min="11019" max="11264" width="9.28515625" style="2"/>
    <col min="11265" max="11265" width="3.42578125" style="2" customWidth="1"/>
    <col min="11266" max="11266" width="19" style="2" customWidth="1"/>
    <col min="11267" max="11267" width="14.7109375" style="2" customWidth="1"/>
    <col min="11268" max="11268" width="18.7109375" style="2" customWidth="1"/>
    <col min="11269" max="11269" width="17" style="2" customWidth="1"/>
    <col min="11270" max="11270" width="0.5703125" style="2" customWidth="1"/>
    <col min="11271" max="11271" width="14.42578125" style="2" customWidth="1"/>
    <col min="11272" max="11272" width="10.42578125" style="2" customWidth="1"/>
    <col min="11273" max="11273" width="10.5703125" style="2" customWidth="1"/>
    <col min="11274" max="11274" width="32.5703125" style="2" customWidth="1"/>
    <col min="11275" max="11520" width="9.28515625" style="2"/>
    <col min="11521" max="11521" width="3.42578125" style="2" customWidth="1"/>
    <col min="11522" max="11522" width="19" style="2" customWidth="1"/>
    <col min="11523" max="11523" width="14.7109375" style="2" customWidth="1"/>
    <col min="11524" max="11524" width="18.7109375" style="2" customWidth="1"/>
    <col min="11525" max="11525" width="17" style="2" customWidth="1"/>
    <col min="11526" max="11526" width="0.5703125" style="2" customWidth="1"/>
    <col min="11527" max="11527" width="14.42578125" style="2" customWidth="1"/>
    <col min="11528" max="11528" width="10.42578125" style="2" customWidth="1"/>
    <col min="11529" max="11529" width="10.5703125" style="2" customWidth="1"/>
    <col min="11530" max="11530" width="32.5703125" style="2" customWidth="1"/>
    <col min="11531" max="11776" width="9.28515625" style="2"/>
    <col min="11777" max="11777" width="3.42578125" style="2" customWidth="1"/>
    <col min="11778" max="11778" width="19" style="2" customWidth="1"/>
    <col min="11779" max="11779" width="14.7109375" style="2" customWidth="1"/>
    <col min="11780" max="11780" width="18.7109375" style="2" customWidth="1"/>
    <col min="11781" max="11781" width="17" style="2" customWidth="1"/>
    <col min="11782" max="11782" width="0.5703125" style="2" customWidth="1"/>
    <col min="11783" max="11783" width="14.42578125" style="2" customWidth="1"/>
    <col min="11784" max="11784" width="10.42578125" style="2" customWidth="1"/>
    <col min="11785" max="11785" width="10.5703125" style="2" customWidth="1"/>
    <col min="11786" max="11786" width="32.5703125" style="2" customWidth="1"/>
    <col min="11787" max="12032" width="9.28515625" style="2"/>
    <col min="12033" max="12033" width="3.42578125" style="2" customWidth="1"/>
    <col min="12034" max="12034" width="19" style="2" customWidth="1"/>
    <col min="12035" max="12035" width="14.7109375" style="2" customWidth="1"/>
    <col min="12036" max="12036" width="18.7109375" style="2" customWidth="1"/>
    <col min="12037" max="12037" width="17" style="2" customWidth="1"/>
    <col min="12038" max="12038" width="0.5703125" style="2" customWidth="1"/>
    <col min="12039" max="12039" width="14.42578125" style="2" customWidth="1"/>
    <col min="12040" max="12040" width="10.42578125" style="2" customWidth="1"/>
    <col min="12041" max="12041" width="10.5703125" style="2" customWidth="1"/>
    <col min="12042" max="12042" width="32.5703125" style="2" customWidth="1"/>
    <col min="12043" max="12288" width="9.28515625" style="2"/>
    <col min="12289" max="12289" width="3.42578125" style="2" customWidth="1"/>
    <col min="12290" max="12290" width="19" style="2" customWidth="1"/>
    <col min="12291" max="12291" width="14.7109375" style="2" customWidth="1"/>
    <col min="12292" max="12292" width="18.7109375" style="2" customWidth="1"/>
    <col min="12293" max="12293" width="17" style="2" customWidth="1"/>
    <col min="12294" max="12294" width="0.5703125" style="2" customWidth="1"/>
    <col min="12295" max="12295" width="14.42578125" style="2" customWidth="1"/>
    <col min="12296" max="12296" width="10.42578125" style="2" customWidth="1"/>
    <col min="12297" max="12297" width="10.5703125" style="2" customWidth="1"/>
    <col min="12298" max="12298" width="32.5703125" style="2" customWidth="1"/>
    <col min="12299" max="12544" width="9.28515625" style="2"/>
    <col min="12545" max="12545" width="3.42578125" style="2" customWidth="1"/>
    <col min="12546" max="12546" width="19" style="2" customWidth="1"/>
    <col min="12547" max="12547" width="14.7109375" style="2" customWidth="1"/>
    <col min="12548" max="12548" width="18.7109375" style="2" customWidth="1"/>
    <col min="12549" max="12549" width="17" style="2" customWidth="1"/>
    <col min="12550" max="12550" width="0.5703125" style="2" customWidth="1"/>
    <col min="12551" max="12551" width="14.42578125" style="2" customWidth="1"/>
    <col min="12552" max="12552" width="10.42578125" style="2" customWidth="1"/>
    <col min="12553" max="12553" width="10.5703125" style="2" customWidth="1"/>
    <col min="12554" max="12554" width="32.5703125" style="2" customWidth="1"/>
    <col min="12555" max="12800" width="9.28515625" style="2"/>
    <col min="12801" max="12801" width="3.42578125" style="2" customWidth="1"/>
    <col min="12802" max="12802" width="19" style="2" customWidth="1"/>
    <col min="12803" max="12803" width="14.7109375" style="2" customWidth="1"/>
    <col min="12804" max="12804" width="18.7109375" style="2" customWidth="1"/>
    <col min="12805" max="12805" width="17" style="2" customWidth="1"/>
    <col min="12806" max="12806" width="0.5703125" style="2" customWidth="1"/>
    <col min="12807" max="12807" width="14.42578125" style="2" customWidth="1"/>
    <col min="12808" max="12808" width="10.42578125" style="2" customWidth="1"/>
    <col min="12809" max="12809" width="10.5703125" style="2" customWidth="1"/>
    <col min="12810" max="12810" width="32.5703125" style="2" customWidth="1"/>
    <col min="12811" max="13056" width="9.28515625" style="2"/>
    <col min="13057" max="13057" width="3.42578125" style="2" customWidth="1"/>
    <col min="13058" max="13058" width="19" style="2" customWidth="1"/>
    <col min="13059" max="13059" width="14.7109375" style="2" customWidth="1"/>
    <col min="13060" max="13060" width="18.7109375" style="2" customWidth="1"/>
    <col min="13061" max="13061" width="17" style="2" customWidth="1"/>
    <col min="13062" max="13062" width="0.5703125" style="2" customWidth="1"/>
    <col min="13063" max="13063" width="14.42578125" style="2" customWidth="1"/>
    <col min="13064" max="13064" width="10.42578125" style="2" customWidth="1"/>
    <col min="13065" max="13065" width="10.5703125" style="2" customWidth="1"/>
    <col min="13066" max="13066" width="32.5703125" style="2" customWidth="1"/>
    <col min="13067" max="13312" width="9.28515625" style="2"/>
    <col min="13313" max="13313" width="3.42578125" style="2" customWidth="1"/>
    <col min="13314" max="13314" width="19" style="2" customWidth="1"/>
    <col min="13315" max="13315" width="14.7109375" style="2" customWidth="1"/>
    <col min="13316" max="13316" width="18.7109375" style="2" customWidth="1"/>
    <col min="13317" max="13317" width="17" style="2" customWidth="1"/>
    <col min="13318" max="13318" width="0.5703125" style="2" customWidth="1"/>
    <col min="13319" max="13319" width="14.42578125" style="2" customWidth="1"/>
    <col min="13320" max="13320" width="10.42578125" style="2" customWidth="1"/>
    <col min="13321" max="13321" width="10.5703125" style="2" customWidth="1"/>
    <col min="13322" max="13322" width="32.5703125" style="2" customWidth="1"/>
    <col min="13323" max="13568" width="9.28515625" style="2"/>
    <col min="13569" max="13569" width="3.42578125" style="2" customWidth="1"/>
    <col min="13570" max="13570" width="19" style="2" customWidth="1"/>
    <col min="13571" max="13571" width="14.7109375" style="2" customWidth="1"/>
    <col min="13572" max="13572" width="18.7109375" style="2" customWidth="1"/>
    <col min="13573" max="13573" width="17" style="2" customWidth="1"/>
    <col min="13574" max="13574" width="0.5703125" style="2" customWidth="1"/>
    <col min="13575" max="13575" width="14.42578125" style="2" customWidth="1"/>
    <col min="13576" max="13576" width="10.42578125" style="2" customWidth="1"/>
    <col min="13577" max="13577" width="10.5703125" style="2" customWidth="1"/>
    <col min="13578" max="13578" width="32.5703125" style="2" customWidth="1"/>
    <col min="13579" max="13824" width="9.28515625" style="2"/>
    <col min="13825" max="13825" width="3.42578125" style="2" customWidth="1"/>
    <col min="13826" max="13826" width="19" style="2" customWidth="1"/>
    <col min="13827" max="13827" width="14.7109375" style="2" customWidth="1"/>
    <col min="13828" max="13828" width="18.7109375" style="2" customWidth="1"/>
    <col min="13829" max="13829" width="17" style="2" customWidth="1"/>
    <col min="13830" max="13830" width="0.5703125" style="2" customWidth="1"/>
    <col min="13831" max="13831" width="14.42578125" style="2" customWidth="1"/>
    <col min="13832" max="13832" width="10.42578125" style="2" customWidth="1"/>
    <col min="13833" max="13833" width="10.5703125" style="2" customWidth="1"/>
    <col min="13834" max="13834" width="32.5703125" style="2" customWidth="1"/>
    <col min="13835" max="14080" width="9.28515625" style="2"/>
    <col min="14081" max="14081" width="3.42578125" style="2" customWidth="1"/>
    <col min="14082" max="14082" width="19" style="2" customWidth="1"/>
    <col min="14083" max="14083" width="14.7109375" style="2" customWidth="1"/>
    <col min="14084" max="14084" width="18.7109375" style="2" customWidth="1"/>
    <col min="14085" max="14085" width="17" style="2" customWidth="1"/>
    <col min="14086" max="14086" width="0.5703125" style="2" customWidth="1"/>
    <col min="14087" max="14087" width="14.42578125" style="2" customWidth="1"/>
    <col min="14088" max="14088" width="10.42578125" style="2" customWidth="1"/>
    <col min="14089" max="14089" width="10.5703125" style="2" customWidth="1"/>
    <col min="14090" max="14090" width="32.5703125" style="2" customWidth="1"/>
    <col min="14091" max="14336" width="9.28515625" style="2"/>
    <col min="14337" max="14337" width="3.42578125" style="2" customWidth="1"/>
    <col min="14338" max="14338" width="19" style="2" customWidth="1"/>
    <col min="14339" max="14339" width="14.7109375" style="2" customWidth="1"/>
    <col min="14340" max="14340" width="18.7109375" style="2" customWidth="1"/>
    <col min="14341" max="14341" width="17" style="2" customWidth="1"/>
    <col min="14342" max="14342" width="0.5703125" style="2" customWidth="1"/>
    <col min="14343" max="14343" width="14.42578125" style="2" customWidth="1"/>
    <col min="14344" max="14344" width="10.42578125" style="2" customWidth="1"/>
    <col min="14345" max="14345" width="10.5703125" style="2" customWidth="1"/>
    <col min="14346" max="14346" width="32.5703125" style="2" customWidth="1"/>
    <col min="14347" max="14592" width="9.28515625" style="2"/>
    <col min="14593" max="14593" width="3.42578125" style="2" customWidth="1"/>
    <col min="14594" max="14594" width="19" style="2" customWidth="1"/>
    <col min="14595" max="14595" width="14.7109375" style="2" customWidth="1"/>
    <col min="14596" max="14596" width="18.7109375" style="2" customWidth="1"/>
    <col min="14597" max="14597" width="17" style="2" customWidth="1"/>
    <col min="14598" max="14598" width="0.5703125" style="2" customWidth="1"/>
    <col min="14599" max="14599" width="14.42578125" style="2" customWidth="1"/>
    <col min="14600" max="14600" width="10.42578125" style="2" customWidth="1"/>
    <col min="14601" max="14601" width="10.5703125" style="2" customWidth="1"/>
    <col min="14602" max="14602" width="32.5703125" style="2" customWidth="1"/>
    <col min="14603" max="14848" width="9.28515625" style="2"/>
    <col min="14849" max="14849" width="3.42578125" style="2" customWidth="1"/>
    <col min="14850" max="14850" width="19" style="2" customWidth="1"/>
    <col min="14851" max="14851" width="14.7109375" style="2" customWidth="1"/>
    <col min="14852" max="14852" width="18.7109375" style="2" customWidth="1"/>
    <col min="14853" max="14853" width="17" style="2" customWidth="1"/>
    <col min="14854" max="14854" width="0.5703125" style="2" customWidth="1"/>
    <col min="14855" max="14855" width="14.42578125" style="2" customWidth="1"/>
    <col min="14856" max="14856" width="10.42578125" style="2" customWidth="1"/>
    <col min="14857" max="14857" width="10.5703125" style="2" customWidth="1"/>
    <col min="14858" max="14858" width="32.5703125" style="2" customWidth="1"/>
    <col min="14859" max="15104" width="9.28515625" style="2"/>
    <col min="15105" max="15105" width="3.42578125" style="2" customWidth="1"/>
    <col min="15106" max="15106" width="19" style="2" customWidth="1"/>
    <col min="15107" max="15107" width="14.7109375" style="2" customWidth="1"/>
    <col min="15108" max="15108" width="18.7109375" style="2" customWidth="1"/>
    <col min="15109" max="15109" width="17" style="2" customWidth="1"/>
    <col min="15110" max="15110" width="0.5703125" style="2" customWidth="1"/>
    <col min="15111" max="15111" width="14.42578125" style="2" customWidth="1"/>
    <col min="15112" max="15112" width="10.42578125" style="2" customWidth="1"/>
    <col min="15113" max="15113" width="10.5703125" style="2" customWidth="1"/>
    <col min="15114" max="15114" width="32.5703125" style="2" customWidth="1"/>
    <col min="15115" max="15360" width="9.28515625" style="2"/>
    <col min="15361" max="15361" width="3.42578125" style="2" customWidth="1"/>
    <col min="15362" max="15362" width="19" style="2" customWidth="1"/>
    <col min="15363" max="15363" width="14.7109375" style="2" customWidth="1"/>
    <col min="15364" max="15364" width="18.7109375" style="2" customWidth="1"/>
    <col min="15365" max="15365" width="17" style="2" customWidth="1"/>
    <col min="15366" max="15366" width="0.5703125" style="2" customWidth="1"/>
    <col min="15367" max="15367" width="14.42578125" style="2" customWidth="1"/>
    <col min="15368" max="15368" width="10.42578125" style="2" customWidth="1"/>
    <col min="15369" max="15369" width="10.5703125" style="2" customWidth="1"/>
    <col min="15370" max="15370" width="32.5703125" style="2" customWidth="1"/>
    <col min="15371" max="15616" width="9.28515625" style="2"/>
    <col min="15617" max="15617" width="3.42578125" style="2" customWidth="1"/>
    <col min="15618" max="15618" width="19" style="2" customWidth="1"/>
    <col min="15619" max="15619" width="14.7109375" style="2" customWidth="1"/>
    <col min="15620" max="15620" width="18.7109375" style="2" customWidth="1"/>
    <col min="15621" max="15621" width="17" style="2" customWidth="1"/>
    <col min="15622" max="15622" width="0.5703125" style="2" customWidth="1"/>
    <col min="15623" max="15623" width="14.42578125" style="2" customWidth="1"/>
    <col min="15624" max="15624" width="10.42578125" style="2" customWidth="1"/>
    <col min="15625" max="15625" width="10.5703125" style="2" customWidth="1"/>
    <col min="15626" max="15626" width="32.5703125" style="2" customWidth="1"/>
    <col min="15627" max="15872" width="9.28515625" style="2"/>
    <col min="15873" max="15873" width="3.42578125" style="2" customWidth="1"/>
    <col min="15874" max="15874" width="19" style="2" customWidth="1"/>
    <col min="15875" max="15875" width="14.7109375" style="2" customWidth="1"/>
    <col min="15876" max="15876" width="18.7109375" style="2" customWidth="1"/>
    <col min="15877" max="15877" width="17" style="2" customWidth="1"/>
    <col min="15878" max="15878" width="0.5703125" style="2" customWidth="1"/>
    <col min="15879" max="15879" width="14.42578125" style="2" customWidth="1"/>
    <col min="15880" max="15880" width="10.42578125" style="2" customWidth="1"/>
    <col min="15881" max="15881" width="10.5703125" style="2" customWidth="1"/>
    <col min="15882" max="15882" width="32.5703125" style="2" customWidth="1"/>
    <col min="15883" max="16128" width="9.28515625" style="2"/>
    <col min="16129" max="16129" width="3.42578125" style="2" customWidth="1"/>
    <col min="16130" max="16130" width="19" style="2" customWidth="1"/>
    <col min="16131" max="16131" width="14.7109375" style="2" customWidth="1"/>
    <col min="16132" max="16132" width="18.7109375" style="2" customWidth="1"/>
    <col min="16133" max="16133" width="17" style="2" customWidth="1"/>
    <col min="16134" max="16134" width="0.5703125" style="2" customWidth="1"/>
    <col min="16135" max="16135" width="14.42578125" style="2" customWidth="1"/>
    <col min="16136" max="16136" width="10.42578125" style="2" customWidth="1"/>
    <col min="16137" max="16137" width="10.5703125" style="2" customWidth="1"/>
    <col min="16138" max="16138" width="32.5703125" style="2" customWidth="1"/>
    <col min="16139" max="16384" width="9.28515625" style="2"/>
  </cols>
  <sheetData>
    <row r="1" spans="1:11" s="1" customFormat="1" ht="65.099999999999994" customHeight="1"/>
    <row r="2" spans="1:11" s="1" customFormat="1" ht="15" customHeight="1">
      <c r="A2" s="2"/>
      <c r="B2" s="3"/>
      <c r="C2" s="3"/>
      <c r="D2" s="3"/>
      <c r="E2" s="3"/>
      <c r="F2" s="3"/>
      <c r="G2" s="3"/>
      <c r="H2" s="3"/>
      <c r="I2" s="3"/>
    </row>
    <row r="3" spans="1:11" s="1" customFormat="1" ht="59.1" customHeight="1">
      <c r="A3" s="2"/>
      <c r="B3" s="4"/>
      <c r="C3" s="5"/>
      <c r="D3" s="185"/>
      <c r="E3" s="185" t="s">
        <v>180</v>
      </c>
      <c r="F3" s="3"/>
      <c r="G3" s="331" t="s">
        <v>181</v>
      </c>
      <c r="H3" s="331"/>
      <c r="I3" s="331"/>
    </row>
    <row r="4" spans="1:11" s="1" customFormat="1" ht="81" customHeight="1">
      <c r="A4" s="2"/>
      <c r="B4" s="321" t="s">
        <v>182</v>
      </c>
      <c r="C4" s="321"/>
      <c r="D4" s="321"/>
      <c r="E4" s="321"/>
      <c r="F4" s="2"/>
    </row>
    <row r="5" spans="1:11" s="1" customFormat="1" ht="44.25" customHeight="1">
      <c r="A5" s="6"/>
      <c r="B5" s="186" t="s">
        <v>2</v>
      </c>
      <c r="C5" s="187">
        <v>1.5</v>
      </c>
      <c r="D5" s="186" t="s">
        <v>3</v>
      </c>
      <c r="E5" s="188">
        <v>44317</v>
      </c>
      <c r="F5" s="189"/>
      <c r="G5" s="2"/>
      <c r="I5" s="190"/>
      <c r="J5" s="7"/>
      <c r="K5" s="7"/>
    </row>
    <row r="7" spans="1:11" ht="101.25" customHeight="1">
      <c r="B7" s="332" t="s">
        <v>183</v>
      </c>
      <c r="C7" s="332"/>
      <c r="D7" s="332"/>
      <c r="E7" s="332"/>
      <c r="F7" s="332"/>
      <c r="G7" s="332"/>
      <c r="H7" s="332"/>
      <c r="I7" s="18"/>
    </row>
    <row r="8" spans="1:11" ht="12" customHeight="1">
      <c r="B8" s="191"/>
      <c r="C8" s="191"/>
      <c r="D8" s="191"/>
      <c r="E8" s="191"/>
      <c r="F8" s="191"/>
      <c r="G8" s="191"/>
      <c r="H8" s="191"/>
      <c r="I8" s="18"/>
    </row>
    <row r="9" spans="1:11" ht="1.5" customHeight="1">
      <c r="B9" s="191"/>
      <c r="C9" s="191"/>
      <c r="D9" s="191"/>
      <c r="E9" s="191"/>
      <c r="F9" s="191"/>
      <c r="G9" s="191"/>
      <c r="H9" s="191"/>
      <c r="I9" s="18"/>
    </row>
    <row r="10" spans="1:11" ht="17.25" customHeight="1">
      <c r="B10" s="154" t="s">
        <v>184</v>
      </c>
      <c r="C10" s="189"/>
      <c r="D10" s="189"/>
      <c r="E10" s="189"/>
      <c r="F10" s="189"/>
    </row>
    <row r="11" spans="1:11" ht="1.5" customHeight="1">
      <c r="B11" s="192"/>
      <c r="C11" s="189"/>
      <c r="D11" s="189"/>
      <c r="E11" s="189"/>
      <c r="F11" s="189"/>
    </row>
    <row r="12" spans="1:11" ht="10.15" customHeight="1">
      <c r="B12" s="192"/>
      <c r="C12" s="189"/>
      <c r="D12" s="189"/>
      <c r="E12" s="189"/>
      <c r="F12" s="189"/>
    </row>
    <row r="13" spans="1:11" ht="16.149999999999999" customHeight="1">
      <c r="B13" s="192"/>
      <c r="C13" s="333" t="s">
        <v>185</v>
      </c>
      <c r="D13" s="334"/>
      <c r="E13" s="189"/>
      <c r="F13" s="189"/>
    </row>
    <row r="14" spans="1:11" ht="13.5" customHeight="1">
      <c r="B14" s="193"/>
      <c r="C14" s="335"/>
      <c r="D14" s="336"/>
      <c r="E14" s="189"/>
      <c r="F14" s="189"/>
    </row>
    <row r="15" spans="1:11" ht="3" customHeight="1">
      <c r="B15" s="193"/>
      <c r="C15" s="194"/>
      <c r="D15" s="77"/>
      <c r="E15" s="189"/>
      <c r="F15" s="189"/>
    </row>
    <row r="16" spans="1:11" ht="15" customHeight="1">
      <c r="B16" s="13"/>
      <c r="C16" s="14"/>
      <c r="D16" s="77"/>
      <c r="E16" s="13"/>
      <c r="F16" s="13"/>
    </row>
    <row r="17" spans="2:9" ht="1.5" customHeight="1">
      <c r="B17" s="191"/>
      <c r="C17" s="191"/>
      <c r="D17" s="191"/>
      <c r="E17" s="191"/>
      <c r="F17" s="191"/>
      <c r="G17" s="191"/>
      <c r="H17" s="191"/>
    </row>
    <row r="18" spans="2:9" ht="17.25" customHeight="1">
      <c r="B18" s="154" t="s">
        <v>186</v>
      </c>
      <c r="C18" s="189"/>
      <c r="D18" s="189"/>
      <c r="E18" s="189"/>
      <c r="F18" s="189"/>
    </row>
    <row r="19" spans="2:9" ht="1.5" customHeight="1">
      <c r="B19" s="192"/>
      <c r="C19" s="189"/>
      <c r="D19" s="189"/>
      <c r="E19" s="189"/>
      <c r="F19" s="189"/>
    </row>
    <row r="20" spans="2:9" ht="10.15" customHeight="1">
      <c r="B20" s="192"/>
      <c r="C20" s="189"/>
      <c r="D20" s="189"/>
      <c r="E20" s="189"/>
      <c r="F20" s="189"/>
    </row>
    <row r="21" spans="2:9" ht="16.149999999999999" customHeight="1">
      <c r="B21" s="192"/>
      <c r="C21" s="337"/>
      <c r="D21" s="339" t="s">
        <v>12</v>
      </c>
      <c r="E21" s="193" t="str">
        <f>(IF((MOD(ROUND(C21*1000,2),10)&lt;&gt;0),"ERROR: Rating must be in 0.01 star increment",""))</f>
        <v/>
      </c>
      <c r="F21" s="189"/>
    </row>
    <row r="22" spans="2:9" ht="13.5" customHeight="1">
      <c r="B22" s="193"/>
      <c r="C22" s="338"/>
      <c r="D22" s="339"/>
      <c r="E22" s="189"/>
      <c r="F22" s="189"/>
    </row>
    <row r="23" spans="2:9" ht="3" customHeight="1">
      <c r="B23" s="13"/>
      <c r="C23" s="14"/>
      <c r="D23" s="77"/>
      <c r="E23" s="13"/>
      <c r="F23" s="13"/>
    </row>
    <row r="24" spans="2:9" ht="15" customHeight="1">
      <c r="B24" s="193"/>
      <c r="G24" s="195"/>
      <c r="H24" s="196"/>
    </row>
    <row r="25" spans="2:9" ht="1.5" customHeight="1">
      <c r="B25" s="193"/>
      <c r="G25" s="195"/>
      <c r="H25" s="196"/>
    </row>
    <row r="26" spans="2:9" ht="17.25" customHeight="1">
      <c r="B26" s="154" t="s">
        <v>187</v>
      </c>
      <c r="C26" s="189"/>
      <c r="D26" s="189"/>
      <c r="E26" s="189"/>
      <c r="F26" s="189"/>
    </row>
    <row r="27" spans="2:9" ht="1.5" customHeight="1">
      <c r="B27" s="197"/>
      <c r="C27" s="197"/>
      <c r="D27" s="197"/>
      <c r="E27" s="197"/>
      <c r="F27" s="197"/>
      <c r="G27" s="18"/>
      <c r="H27" s="18"/>
      <c r="I27" s="18"/>
    </row>
    <row r="28" spans="2:9" ht="10.15" customHeight="1">
      <c r="B28" s="197"/>
      <c r="C28" s="197"/>
      <c r="D28" s="197"/>
      <c r="E28" s="197"/>
      <c r="F28" s="197"/>
      <c r="G28" s="18"/>
      <c r="H28" s="18"/>
      <c r="I28" s="18"/>
    </row>
    <row r="29" spans="2:9" s="20" customFormat="1" ht="20.100000000000001" customHeight="1">
      <c r="B29" s="198" t="s">
        <v>4</v>
      </c>
      <c r="C29" s="199"/>
      <c r="D29" s="199"/>
      <c r="E29" s="200"/>
      <c r="G29" s="341"/>
      <c r="H29" s="342"/>
    </row>
    <row r="30" spans="2:9" s="20" customFormat="1" ht="25.5" customHeight="1">
      <c r="B30" s="201" t="str">
        <f>IF(C13="Infrastructure","","Total Assessable Processing GHz (GHz)")</f>
        <v>Total Assessable Processing GHz (GHz)</v>
      </c>
      <c r="C30" s="202"/>
      <c r="D30" s="202"/>
      <c r="E30" s="203"/>
      <c r="F30" s="204"/>
      <c r="G30" s="343"/>
      <c r="H30" s="344"/>
    </row>
    <row r="31" spans="2:9" s="20" customFormat="1" ht="20.100000000000001" customHeight="1">
      <c r="B31" s="201" t="str">
        <f>IF(C13="Infrastructure","","Total Assessable Storage TB (TB)")</f>
        <v>Total Assessable Storage TB (TB)</v>
      </c>
      <c r="C31" s="205"/>
      <c r="D31" s="205"/>
      <c r="E31" s="206"/>
      <c r="F31" s="207"/>
      <c r="G31" s="343"/>
      <c r="H31" s="344"/>
    </row>
    <row r="32" spans="2:9" s="20" customFormat="1" ht="20.100000000000001" hidden="1" customHeight="1">
      <c r="B32" s="208"/>
      <c r="C32" s="202"/>
      <c r="D32" s="202"/>
      <c r="E32" s="203"/>
      <c r="F32" s="204"/>
      <c r="G32" s="343"/>
      <c r="H32" s="344"/>
    </row>
    <row r="33" spans="2:10" s="20" customFormat="1" ht="20.100000000000001" customHeight="1">
      <c r="B33" s="208"/>
      <c r="C33" s="202"/>
      <c r="D33" s="202"/>
      <c r="E33" s="203"/>
      <c r="F33" s="204"/>
      <c r="G33" s="209"/>
      <c r="H33" s="210"/>
      <c r="J33" s="211"/>
    </row>
    <row r="34" spans="2:10" s="20" customFormat="1" ht="20.100000000000001" customHeight="1">
      <c r="B34" s="208" t="str">
        <f>IF(C13="IT Equipment","","% Metered Heat Rejection (for Infrastructure and Whole Facility ratings)")</f>
        <v/>
      </c>
      <c r="C34" s="202"/>
      <c r="D34" s="202"/>
      <c r="E34" s="203"/>
      <c r="F34" s="204"/>
      <c r="G34" s="345"/>
      <c r="H34" s="346"/>
    </row>
    <row r="35" spans="2:10" s="20" customFormat="1" ht="20.100000000000001" customHeight="1">
      <c r="B35" s="212" t="str">
        <f>IF(C13="Infrastructure","Assessable IT Energy (kWh/year) for Infrastructure rating","")</f>
        <v/>
      </c>
      <c r="C35" s="213"/>
      <c r="D35" s="213"/>
      <c r="E35" s="214"/>
      <c r="F35" s="204"/>
      <c r="G35" s="347"/>
      <c r="H35" s="348"/>
    </row>
    <row r="36" spans="2:10" s="20" customFormat="1" ht="3" customHeight="1">
      <c r="B36" s="215"/>
      <c r="C36" s="202"/>
      <c r="D36" s="202"/>
      <c r="E36" s="202"/>
      <c r="F36" s="204"/>
      <c r="G36" s="216"/>
    </row>
    <row r="37" spans="2:10" s="20" customFormat="1" ht="20.100000000000001" customHeight="1">
      <c r="B37" s="198" t="s">
        <v>188</v>
      </c>
      <c r="C37" s="217"/>
      <c r="D37" s="217"/>
      <c r="E37" s="218" t="s">
        <v>189</v>
      </c>
      <c r="F37" s="27"/>
      <c r="G37" s="349"/>
      <c r="H37" s="350"/>
    </row>
    <row r="38" spans="2:10" s="20" customFormat="1" ht="20.100000000000001" customHeight="1">
      <c r="B38" s="219" t="str">
        <f>IF(SUM(G37:G40)=1,"","ERROR: Percentage breakdown must total 100%")</f>
        <v>ERROR: Percentage breakdown must total 100%</v>
      </c>
      <c r="C38" s="28"/>
      <c r="D38" s="28"/>
      <c r="E38" s="220" t="s">
        <v>190</v>
      </c>
      <c r="F38" s="86"/>
      <c r="G38" s="349"/>
      <c r="H38" s="350"/>
    </row>
    <row r="39" spans="2:10" s="20" customFormat="1" ht="20.100000000000001" customHeight="1">
      <c r="B39" s="221"/>
      <c r="C39" s="28"/>
      <c r="D39" s="28"/>
      <c r="E39" s="220" t="s">
        <v>191</v>
      </c>
      <c r="F39" s="86"/>
      <c r="G39" s="349"/>
      <c r="H39" s="350"/>
    </row>
    <row r="40" spans="2:10" s="20" customFormat="1" ht="20.100000000000001" customHeight="1">
      <c r="B40" s="222"/>
      <c r="C40" s="223"/>
      <c r="D40" s="223"/>
      <c r="E40" s="224" t="s">
        <v>192</v>
      </c>
      <c r="F40" s="86"/>
      <c r="G40" s="351"/>
      <c r="H40" s="352"/>
    </row>
    <row r="41" spans="2:10" ht="15" customHeight="1">
      <c r="B41" s="225"/>
      <c r="C41" s="226"/>
      <c r="D41" s="226"/>
      <c r="E41" s="226"/>
      <c r="F41" s="226"/>
      <c r="G41" s="195"/>
    </row>
    <row r="42" spans="2:10" ht="1.5" customHeight="1">
      <c r="B42" s="225"/>
      <c r="C42" s="226"/>
      <c r="D42" s="226"/>
      <c r="E42" s="226"/>
      <c r="F42" s="226"/>
      <c r="G42" s="195"/>
    </row>
    <row r="43" spans="2:10" ht="17.25" customHeight="1">
      <c r="B43" s="154" t="s">
        <v>10</v>
      </c>
      <c r="C43" s="189"/>
      <c r="D43" s="189"/>
      <c r="E43" s="189"/>
      <c r="F43" s="189"/>
    </row>
    <row r="44" spans="2:10" ht="1.5" customHeight="1">
      <c r="B44" s="197"/>
      <c r="C44" s="197"/>
      <c r="D44" s="197"/>
      <c r="E44" s="197"/>
      <c r="F44" s="197"/>
      <c r="G44" s="18"/>
      <c r="H44" s="18"/>
      <c r="I44" s="18"/>
    </row>
    <row r="45" spans="2:10" ht="10.15" customHeight="1">
      <c r="E45" s="41"/>
      <c r="F45" s="41"/>
      <c r="I45" s="227"/>
    </row>
    <row r="46" spans="2:10" ht="18" customHeight="1">
      <c r="B46" s="228"/>
      <c r="C46" s="40" t="s">
        <v>193</v>
      </c>
      <c r="D46" s="228"/>
      <c r="E46" s="228"/>
      <c r="F46" s="228"/>
      <c r="G46" s="229"/>
      <c r="I46" s="227"/>
    </row>
    <row r="47" spans="2:10" ht="18" customHeight="1">
      <c r="C47" s="340" t="e">
        <f>G95</f>
        <v>#N/A</v>
      </c>
      <c r="D47" s="340"/>
      <c r="E47" s="340"/>
      <c r="F47" s="230"/>
      <c r="G47" s="231" t="s">
        <v>194</v>
      </c>
      <c r="H47" s="232"/>
      <c r="I47" s="227"/>
    </row>
    <row r="48" spans="2:10" ht="18" customHeight="1">
      <c r="C48" s="189" t="str">
        <f>CONCATENATE("Actual Emissions at ",C21, " Star NABERS Energy")</f>
        <v>Actual Emissions at  Star NABERS Energy</v>
      </c>
      <c r="D48" s="41"/>
      <c r="F48" s="41"/>
      <c r="I48" s="227"/>
    </row>
    <row r="49" spans="2:9" ht="18" customHeight="1">
      <c r="C49" s="242" t="e">
        <f>G99</f>
        <v>#N/A</v>
      </c>
      <c r="D49" s="242"/>
      <c r="E49" s="242"/>
      <c r="F49" s="230"/>
      <c r="G49" s="231" t="s">
        <v>194</v>
      </c>
      <c r="H49" s="232"/>
      <c r="I49" s="81"/>
    </row>
    <row r="50" spans="2:9" ht="14.25" customHeight="1">
      <c r="C50" s="242" t="e">
        <f>IF(C13="IT Equipment",G100,"")</f>
        <v>#N/A</v>
      </c>
      <c r="D50" s="242"/>
      <c r="E50" s="242"/>
      <c r="F50" s="230"/>
      <c r="G50" s="231" t="str">
        <f>IF(C13="IT Equipment","kgCO2-e/day","")</f>
        <v>kgCO2-e/day</v>
      </c>
      <c r="H50" s="232"/>
      <c r="I50" s="81"/>
    </row>
    <row r="51" spans="2:9" ht="14.25" customHeight="1">
      <c r="C51" s="233"/>
      <c r="D51" s="233"/>
      <c r="E51" s="233"/>
      <c r="F51" s="230"/>
      <c r="G51" s="231"/>
      <c r="H51" s="232"/>
      <c r="I51" s="81"/>
    </row>
    <row r="52" spans="2:9" ht="14.25" customHeight="1">
      <c r="C52" s="40" t="s">
        <v>195</v>
      </c>
      <c r="D52" s="228"/>
      <c r="E52" s="228"/>
      <c r="F52" s="228"/>
      <c r="G52" s="229"/>
      <c r="H52" s="232"/>
      <c r="I52" s="81"/>
    </row>
    <row r="53" spans="2:9" ht="14.25" customHeight="1">
      <c r="C53" s="242" t="e">
        <f>(E64*G108+E66*G109+E68*G110+E70*G111)</f>
        <v>#N/A</v>
      </c>
      <c r="D53" s="242"/>
      <c r="E53" s="242"/>
      <c r="F53" s="234"/>
      <c r="G53" s="235" t="s">
        <v>196</v>
      </c>
      <c r="H53" s="232"/>
      <c r="I53" s="81"/>
    </row>
    <row r="54" spans="2:9" ht="14.25" customHeight="1">
      <c r="C54" s="233"/>
      <c r="D54" s="233"/>
      <c r="E54" s="233"/>
      <c r="F54" s="230"/>
      <c r="G54" s="231"/>
      <c r="H54" s="232"/>
      <c r="I54" s="81"/>
    </row>
    <row r="55" spans="2:9" ht="14.25" customHeight="1">
      <c r="C55" s="40" t="s">
        <v>197</v>
      </c>
      <c r="D55" s="228"/>
      <c r="E55" s="228"/>
      <c r="F55" s="228"/>
      <c r="G55" s="229"/>
      <c r="H55" s="232"/>
      <c r="I55" s="81"/>
    </row>
    <row r="56" spans="2:9" ht="14.25" customHeight="1">
      <c r="C56" s="242" t="e">
        <f>E64*H108+E66*H109+E68*H110+E70*H111</f>
        <v>#N/A</v>
      </c>
      <c r="D56" s="242"/>
      <c r="E56" s="242"/>
      <c r="F56" s="234"/>
      <c r="G56" s="235" t="s">
        <v>196</v>
      </c>
      <c r="H56" s="232"/>
      <c r="I56" s="81"/>
    </row>
    <row r="57" spans="2:9" ht="14.25" hidden="1" customHeight="1">
      <c r="C57" s="236"/>
      <c r="D57" s="236"/>
      <c r="E57" s="236"/>
      <c r="F57" s="234"/>
      <c r="G57" s="235"/>
      <c r="H57" s="232"/>
      <c r="I57" s="81"/>
    </row>
    <row r="58" spans="2:9" ht="14.25" hidden="1" customHeight="1">
      <c r="C58" s="236"/>
      <c r="D58" s="236"/>
      <c r="E58" s="236"/>
      <c r="F58" s="234"/>
      <c r="G58" s="235"/>
      <c r="H58" s="232"/>
      <c r="I58" s="81"/>
    </row>
    <row r="59" spans="2:9" ht="14.25" hidden="1" customHeight="1">
      <c r="C59" s="236"/>
      <c r="D59" s="236"/>
      <c r="E59" s="236"/>
      <c r="F59" s="234"/>
      <c r="G59" s="235"/>
      <c r="H59" s="232"/>
      <c r="I59" s="81"/>
    </row>
    <row r="60" spans="2:9" ht="14.25" hidden="1" customHeight="1">
      <c r="C60" s="236"/>
      <c r="D60" s="236"/>
      <c r="E60" s="236"/>
      <c r="F60" s="234"/>
      <c r="G60" s="235"/>
      <c r="H60" s="232"/>
      <c r="I60" s="81"/>
    </row>
    <row r="61" spans="2:9" ht="14.25" customHeight="1">
      <c r="C61" s="236"/>
      <c r="D61" s="236"/>
      <c r="E61" s="236"/>
      <c r="F61" s="234"/>
      <c r="G61" s="235"/>
      <c r="H61" s="232"/>
      <c r="I61" s="81"/>
    </row>
    <row r="62" spans="2:9" ht="18" customHeight="1">
      <c r="C62" s="197" t="s">
        <v>198</v>
      </c>
      <c r="I62" s="81"/>
    </row>
    <row r="63" spans="2:9" s="237" customFormat="1" ht="3" customHeight="1">
      <c r="B63" s="238"/>
      <c r="C63" s="238"/>
      <c r="D63" s="238"/>
      <c r="E63" s="238"/>
      <c r="F63" s="238"/>
      <c r="G63" s="239"/>
      <c r="I63" s="240"/>
    </row>
    <row r="64" spans="2:9" s="237" customFormat="1" ht="12.75" customHeight="1">
      <c r="C64" s="197"/>
      <c r="D64" s="241" t="s">
        <v>199</v>
      </c>
      <c r="E64" s="242" t="e">
        <f>G37*G103/G114</f>
        <v>#N/A</v>
      </c>
      <c r="F64" s="243"/>
      <c r="G64" s="235" t="s">
        <v>200</v>
      </c>
      <c r="H64" s="18"/>
      <c r="I64" s="18"/>
    </row>
    <row r="65" spans="2:9" s="237" customFormat="1" ht="1.5" customHeight="1">
      <c r="C65" s="197"/>
      <c r="D65" s="241"/>
      <c r="E65" s="242" t="e">
        <f>IF(C13="IT Equipment",ROUNDDOWN(G37*G104/G114,0),"")</f>
        <v>#N/A</v>
      </c>
      <c r="F65" s="243"/>
      <c r="G65" s="235" t="str">
        <f>IF(C13="IT Equipment","kWh/day","")</f>
        <v>kWh/day</v>
      </c>
      <c r="H65" s="18"/>
      <c r="I65" s="18"/>
    </row>
    <row r="66" spans="2:9" s="237" customFormat="1" ht="12.75" customHeight="1">
      <c r="B66" s="238"/>
      <c r="C66" s="228"/>
      <c r="D66" s="241" t="s">
        <v>201</v>
      </c>
      <c r="E66" s="242" t="e">
        <f>G38*G103</f>
        <v>#N/A</v>
      </c>
      <c r="F66" s="244"/>
      <c r="G66" s="235" t="s">
        <v>202</v>
      </c>
      <c r="I66" s="240"/>
    </row>
    <row r="67" spans="2:9" s="237" customFormat="1" ht="3" customHeight="1">
      <c r="B67" s="238"/>
      <c r="C67" s="228"/>
      <c r="D67" s="241"/>
      <c r="E67" s="242" t="e">
        <f>IF(C13="IT Equipment",ROUNDDOWN(G38*G104,0),"")</f>
        <v>#N/A</v>
      </c>
      <c r="F67" s="243"/>
      <c r="G67" s="235" t="str">
        <f>IF(C13="IT Equipment","MJ/day","")</f>
        <v>MJ/day</v>
      </c>
      <c r="I67" s="240"/>
    </row>
    <row r="68" spans="2:9" s="237" customFormat="1" ht="12.75" customHeight="1">
      <c r="B68" s="228"/>
      <c r="C68" s="41"/>
      <c r="D68" s="241" t="s">
        <v>203</v>
      </c>
      <c r="E68" s="242" t="e">
        <f>G39*G103/G115</f>
        <v>#N/A</v>
      </c>
      <c r="F68" s="245"/>
      <c r="G68" s="235" t="s">
        <v>204</v>
      </c>
      <c r="I68" s="240"/>
    </row>
    <row r="69" spans="2:9" s="237" customFormat="1" ht="3" customHeight="1">
      <c r="B69" s="228"/>
      <c r="C69" s="41"/>
      <c r="D69" s="241"/>
      <c r="E69" s="242" t="e">
        <f>IF(C13="IT Equipment",ROUNDDOWN(G39*G104/G115,0),"")</f>
        <v>#N/A</v>
      </c>
      <c r="F69" s="243"/>
      <c r="G69" s="235" t="str">
        <f>IF(C13="IT Equipment","kg/day","")</f>
        <v>kg/day</v>
      </c>
      <c r="I69" s="240"/>
    </row>
    <row r="70" spans="2:9" s="237" customFormat="1" ht="12.6" customHeight="1">
      <c r="B70" s="228"/>
      <c r="C70" s="41"/>
      <c r="D70" s="241" t="s">
        <v>205</v>
      </c>
      <c r="E70" s="242" t="e">
        <f>G40*G103/G116</f>
        <v>#N/A</v>
      </c>
      <c r="F70" s="245"/>
      <c r="G70" s="235" t="s">
        <v>206</v>
      </c>
      <c r="I70" s="240"/>
    </row>
    <row r="71" spans="2:9" s="237" customFormat="1" ht="3" customHeight="1">
      <c r="B71" s="228"/>
      <c r="C71" s="41"/>
      <c r="D71" s="246"/>
      <c r="E71" s="242" t="e">
        <f>IF(C13="IT Equipment",ROUNDDOWN(G40*G104/G116,0),"")</f>
        <v>#N/A</v>
      </c>
      <c r="F71" s="243"/>
      <c r="G71" s="235" t="str">
        <f>IF(C13="IT Equipment","L/day","")</f>
        <v>L/day</v>
      </c>
      <c r="I71" s="240"/>
    </row>
    <row r="72" spans="2:9" s="237" customFormat="1" ht="3" customHeight="1">
      <c r="B72" s="228"/>
      <c r="C72" s="41"/>
      <c r="D72" s="247"/>
      <c r="E72" s="247"/>
      <c r="F72" s="247"/>
      <c r="G72" s="247"/>
      <c r="I72" s="240"/>
    </row>
    <row r="73" spans="2:9" ht="1.5" customHeight="1">
      <c r="B73" s="228"/>
      <c r="C73" s="228"/>
      <c r="D73" s="228"/>
      <c r="E73" s="228"/>
      <c r="F73" s="228"/>
      <c r="G73" s="248"/>
      <c r="I73" s="249"/>
    </row>
    <row r="74" spans="2:9" ht="35.65" customHeight="1">
      <c r="C74" s="197"/>
      <c r="I74" s="81"/>
    </row>
    <row r="75" spans="2:9" hidden="1">
      <c r="B75" s="228" t="s">
        <v>185</v>
      </c>
      <c r="C75" s="250"/>
      <c r="D75" s="250"/>
      <c r="E75" s="250"/>
      <c r="F75" s="250"/>
    </row>
    <row r="76" spans="2:9" hidden="1">
      <c r="B76" s="228" t="s">
        <v>207</v>
      </c>
      <c r="C76" s="250"/>
      <c r="D76" s="250"/>
      <c r="E76" s="250"/>
      <c r="F76" s="250"/>
    </row>
    <row r="77" spans="2:9" hidden="1">
      <c r="B77" s="228" t="s">
        <v>208</v>
      </c>
      <c r="C77" s="250"/>
      <c r="D77" s="250"/>
      <c r="E77" s="250"/>
      <c r="F77" s="250"/>
    </row>
    <row r="78" spans="2:9" hidden="1">
      <c r="B78" s="250"/>
      <c r="C78" s="250"/>
      <c r="D78" s="250"/>
      <c r="E78" s="250"/>
      <c r="F78" s="250"/>
    </row>
    <row r="79" spans="2:9" ht="17.25" hidden="1">
      <c r="B79" s="154" t="s">
        <v>21</v>
      </c>
      <c r="C79" s="154"/>
      <c r="D79" s="154"/>
      <c r="E79" s="154"/>
      <c r="F79" s="154"/>
    </row>
    <row r="80" spans="2:9" hidden="1">
      <c r="B80" s="2" t="s">
        <v>41</v>
      </c>
      <c r="G80" s="2" t="e">
        <f>VLOOKUP($G$29,Climate_pcode_xref!$A$2:$C$3727,3,0)</f>
        <v>#N/A</v>
      </c>
      <c r="I80" s="2" t="s">
        <v>209</v>
      </c>
    </row>
    <row r="81" spans="2:9" hidden="1">
      <c r="B81" s="2" t="s">
        <v>210</v>
      </c>
      <c r="G81" s="2" t="e">
        <f>VLOOKUP(G80,SGEx!$A$18:$E$26,3,FALSE)</f>
        <v>#N/A</v>
      </c>
      <c r="H81" s="2" t="s">
        <v>209</v>
      </c>
      <c r="I81" s="2" t="e">
        <f>G81</f>
        <v>#N/A</v>
      </c>
    </row>
    <row r="82" spans="2:9" hidden="1">
      <c r="B82" s="2" t="s">
        <v>211</v>
      </c>
      <c r="G82" s="2" t="e">
        <f>VLOOKUP(G80,SGEx!$A$18:$E$26,2,FALSE)</f>
        <v>#N/A</v>
      </c>
      <c r="H82" s="2" t="s">
        <v>212</v>
      </c>
      <c r="I82" s="2" t="e">
        <f>G82/G114</f>
        <v>#N/A</v>
      </c>
    </row>
    <row r="83" spans="2:9" hidden="1">
      <c r="B83" s="2" t="s">
        <v>213</v>
      </c>
      <c r="G83" s="2" t="e">
        <f>VLOOKUP(G80,SGEx!$A$18:$E$26,5,FALSE)</f>
        <v>#N/A</v>
      </c>
      <c r="H83" s="2" t="s">
        <v>214</v>
      </c>
      <c r="I83" s="2" t="e">
        <f>G83/G115</f>
        <v>#N/A</v>
      </c>
    </row>
    <row r="84" spans="2:9" hidden="1">
      <c r="B84" s="2" t="s">
        <v>215</v>
      </c>
      <c r="G84" s="2" t="e">
        <f>VLOOKUP(G80,SGEx!$A$18:$E$26,4,FALSE)</f>
        <v>#N/A</v>
      </c>
      <c r="H84" s="2" t="s">
        <v>216</v>
      </c>
      <c r="I84" s="2" t="e">
        <f>G84/G116</f>
        <v>#N/A</v>
      </c>
    </row>
    <row r="85" spans="2:9" hidden="1">
      <c r="B85" s="2" t="s">
        <v>217</v>
      </c>
      <c r="G85" s="2" t="e">
        <f>VLOOKUP($G$29,Climate_pcode_xref!$A$2:$C$3727,2,0)</f>
        <v>#N/A</v>
      </c>
    </row>
    <row r="86" spans="2:9" hidden="1">
      <c r="B86" s="2" t="s">
        <v>218</v>
      </c>
      <c r="G86" s="2" t="e">
        <f>VLOOKUP($G$85,Climate_zones!$A$2:$E$71,5,0)</f>
        <v>#N/A</v>
      </c>
    </row>
    <row r="87" spans="2:9" hidden="1"/>
    <row r="88" spans="2:9" hidden="1">
      <c r="B88" s="2" t="s">
        <v>219</v>
      </c>
      <c r="G88" s="2" t="e">
        <f>G35*G82</f>
        <v>#N/A</v>
      </c>
    </row>
    <row r="89" spans="2:9" hidden="1">
      <c r="B89" s="2" t="s">
        <v>220</v>
      </c>
      <c r="G89" s="2" t="e">
        <f>(G30*370+G31*440)*G82*0.956</f>
        <v>#N/A</v>
      </c>
    </row>
    <row r="90" spans="2:9" hidden="1">
      <c r="B90" s="2" t="s">
        <v>221</v>
      </c>
      <c r="G90" s="2" t="e">
        <f>1.81*G88*G34/3*0.02*(G86-430)/365</f>
        <v>#N/A</v>
      </c>
    </row>
    <row r="91" spans="2:9" hidden="1">
      <c r="B91" s="2" t="s">
        <v>222</v>
      </c>
      <c r="G91" s="2" t="e">
        <f>0.04*1.81*G88*(1-G34)</f>
        <v>#N/A</v>
      </c>
    </row>
    <row r="92" spans="2:9" hidden="1">
      <c r="B92" s="2" t="s">
        <v>223</v>
      </c>
      <c r="G92" s="2" t="e">
        <f>1.81*G89*G34/3*0.02*(G86-430)/365</f>
        <v>#N/A</v>
      </c>
    </row>
    <row r="93" spans="2:9" hidden="1">
      <c r="B93" s="2" t="s">
        <v>224</v>
      </c>
      <c r="G93" s="2" t="e">
        <f>0.04*1.81*G89*(1-G34)</f>
        <v>#N/A</v>
      </c>
    </row>
    <row r="94" spans="2:9" hidden="1"/>
    <row r="95" spans="2:9" hidden="1">
      <c r="B95" s="2" t="s">
        <v>225</v>
      </c>
      <c r="G95" s="2" t="e">
        <f>IF(C13="IT Equipment",(G30*370+G31*440)*G82*0.956,IF(C13="Infrastructure",(1.81-1)*G88+G90-G91,1.81*G89+G92-G93))</f>
        <v>#N/A</v>
      </c>
      <c r="H95" s="2" t="s">
        <v>226</v>
      </c>
    </row>
    <row r="96" spans="2:9" hidden="1"/>
    <row r="97" spans="2:15" hidden="1">
      <c r="B97" s="227" t="s">
        <v>227</v>
      </c>
      <c r="C97" s="227"/>
      <c r="D97" s="227"/>
      <c r="E97" s="227"/>
      <c r="F97" s="227"/>
      <c r="G97" s="227">
        <f>IF(C13="IT Equipment",(C21-0.499999-2.75)/-3.25,IF(C13="Infrastructure",(C21-0.499999-2.75)/-3.01,(C21-0.499999-2.75)/-3.45))</f>
        <v>0.99999969230769226</v>
      </c>
    </row>
    <row r="98" spans="2:15" hidden="1">
      <c r="B98" s="227"/>
      <c r="C98" s="227"/>
      <c r="D98" s="227"/>
      <c r="E98" s="227"/>
      <c r="F98" s="227"/>
      <c r="G98" s="227"/>
    </row>
    <row r="99" spans="2:15" hidden="1">
      <c r="B99" s="2" t="s">
        <v>228</v>
      </c>
      <c r="G99" s="2" t="e">
        <f>G95*G97+G95</f>
        <v>#N/A</v>
      </c>
      <c r="H99" s="2" t="s">
        <v>226</v>
      </c>
    </row>
    <row r="100" spans="2:15" hidden="1">
      <c r="B100" s="2" t="s">
        <v>229</v>
      </c>
      <c r="G100" s="251" t="e">
        <f>IF(C13="IT Equipment",G99/365,"")</f>
        <v>#N/A</v>
      </c>
      <c r="H100" s="2" t="s">
        <v>230</v>
      </c>
    </row>
    <row r="101" spans="2:15" hidden="1"/>
    <row r="102" spans="2:15" hidden="1">
      <c r="B102" s="2" t="s">
        <v>231</v>
      </c>
      <c r="G102" s="2" t="e">
        <f>(G37*I82+G38*I81+G39*I83+G40*I84)</f>
        <v>#N/A</v>
      </c>
      <c r="H102" s="2" t="s">
        <v>209</v>
      </c>
    </row>
    <row r="103" spans="2:15" hidden="1">
      <c r="B103" s="2" t="s">
        <v>232</v>
      </c>
      <c r="G103" s="249" t="e">
        <f>G99/G102</f>
        <v>#N/A</v>
      </c>
      <c r="H103" s="2" t="s">
        <v>233</v>
      </c>
    </row>
    <row r="104" spans="2:15" hidden="1">
      <c r="B104" s="354" t="s">
        <v>234</v>
      </c>
      <c r="C104" s="354"/>
      <c r="D104" s="354"/>
      <c r="E104" s="354"/>
      <c r="G104" s="249" t="e">
        <f>IF(C13="IT Equipment",G100/G102,"")</f>
        <v>#N/A</v>
      </c>
      <c r="H104" s="2" t="s">
        <v>233</v>
      </c>
    </row>
    <row r="105" spans="2:15" hidden="1">
      <c r="B105" s="354"/>
      <c r="C105" s="354"/>
      <c r="D105" s="354"/>
      <c r="E105" s="354"/>
    </row>
    <row r="106" spans="2:15" hidden="1"/>
    <row r="107" spans="2:15" hidden="1">
      <c r="B107" s="227" t="s">
        <v>235</v>
      </c>
      <c r="C107" s="227"/>
      <c r="D107" s="227"/>
      <c r="E107" s="227"/>
      <c r="F107" s="227"/>
      <c r="G107" s="252" t="s">
        <v>236</v>
      </c>
      <c r="H107" s="252" t="s">
        <v>237</v>
      </c>
      <c r="J107" s="2" t="s">
        <v>238</v>
      </c>
    </row>
    <row r="108" spans="2:15" hidden="1">
      <c r="B108" s="2" t="s">
        <v>239</v>
      </c>
      <c r="G108" s="2" t="e">
        <f>VLOOKUP(K108,'NGA factors 2020'!$C$2:$L$20,9,FALSE)</f>
        <v>#N/A</v>
      </c>
      <c r="H108" s="2" t="e">
        <f>VLOOKUP(K108,'NGA factors 2020'!$C$2:$L$20,8,FALSE)</f>
        <v>#N/A</v>
      </c>
      <c r="I108" s="2" t="s">
        <v>209</v>
      </c>
      <c r="J108" s="355"/>
      <c r="K108" s="2" t="e">
        <f>CONCATENATE($G$80,E38)</f>
        <v>#N/A</v>
      </c>
      <c r="N108" s="2">
        <v>1</v>
      </c>
      <c r="O108" s="2" t="e">
        <f>G108*N108</f>
        <v>#N/A</v>
      </c>
    </row>
    <row r="109" spans="2:15" hidden="1">
      <c r="B109" s="2" t="s">
        <v>211</v>
      </c>
      <c r="G109" s="2" t="e">
        <f>VLOOKUP(K109,'NGA factors 2020'!$C$2:$L$20,9,FALSE)</f>
        <v>#N/A</v>
      </c>
      <c r="H109" s="2" t="e">
        <f>VLOOKUP(K109,'NGA factors 2020'!$C$2:$L$20,8,FALSE)</f>
        <v>#N/A</v>
      </c>
      <c r="I109" s="2" t="s">
        <v>212</v>
      </c>
      <c r="J109" s="355"/>
      <c r="K109" s="2" t="e">
        <f>CONCATENATE($G$80,E37)</f>
        <v>#N/A</v>
      </c>
      <c r="N109" s="2">
        <v>1</v>
      </c>
      <c r="O109" s="2" t="e">
        <f>G109*N109</f>
        <v>#N/A</v>
      </c>
    </row>
    <row r="110" spans="2:15" hidden="1">
      <c r="B110" s="2" t="s">
        <v>213</v>
      </c>
      <c r="G110" s="2">
        <f>'NGA factors 2020'!K18</f>
        <v>2.5174799999999999</v>
      </c>
      <c r="H110" s="2">
        <f>'NGA factors 2020'!J18</f>
        <v>2.43648</v>
      </c>
      <c r="I110" s="2" t="s">
        <v>214</v>
      </c>
      <c r="J110" s="355"/>
      <c r="N110" s="2">
        <v>1</v>
      </c>
      <c r="O110" s="2">
        <f>G110*N110</f>
        <v>2.5174799999999999</v>
      </c>
    </row>
    <row r="111" spans="2:15" hidden="1">
      <c r="B111" s="2" t="s">
        <v>215</v>
      </c>
      <c r="G111" s="2">
        <f>'NGA factors 2020'!K19</f>
        <v>2.8486799999999999</v>
      </c>
      <c r="H111" s="2">
        <f>'NGA factors 2020'!J19</f>
        <v>2.7097199999999999</v>
      </c>
      <c r="I111" s="2" t="s">
        <v>216</v>
      </c>
      <c r="J111" s="355"/>
      <c r="N111" s="2">
        <v>1</v>
      </c>
      <c r="O111" s="2">
        <f>G111*N111</f>
        <v>2.8486799999999999</v>
      </c>
    </row>
    <row r="112" spans="2:15" hidden="1"/>
    <row r="113" spans="2:8" hidden="1">
      <c r="B113" s="227" t="s">
        <v>240</v>
      </c>
      <c r="C113" s="227"/>
      <c r="D113" s="227"/>
      <c r="E113" s="227"/>
      <c r="F113" s="227"/>
    </row>
    <row r="114" spans="2:8" hidden="1">
      <c r="B114" s="2" t="s">
        <v>189</v>
      </c>
      <c r="G114" s="2">
        <v>3.6</v>
      </c>
      <c r="H114" s="2" t="s">
        <v>241</v>
      </c>
    </row>
    <row r="115" spans="2:8" hidden="1">
      <c r="B115" s="2" t="s">
        <v>191</v>
      </c>
      <c r="G115" s="2">
        <v>22.1</v>
      </c>
      <c r="H115" s="2" t="s">
        <v>242</v>
      </c>
    </row>
    <row r="116" spans="2:8" hidden="1">
      <c r="B116" s="2" t="s">
        <v>192</v>
      </c>
      <c r="G116" s="2">
        <v>38.6</v>
      </c>
      <c r="H116" s="2" t="s">
        <v>243</v>
      </c>
    </row>
    <row r="117" spans="2:8" hidden="1"/>
  </sheetData>
  <sheetProtection algorithmName="SHA-512" hashValue="/0A7Vv1+DLTgUSpLqW5aFDoW/kD5D9gmx3ke0PYvYe+oBPZqo3hMR5qb1B9JB2HCyC11VB+TRQqIYC3cR3NABw==" saltValue="HhN8CgYj5xazY/YrX3mCtA==" spinCount="100000" sheet="1" objects="1" scenarios="1"/>
  <protectedRanges>
    <protectedRange sqref="G29:H40" name="Range4"/>
    <protectedRange sqref="C13:D14" name="Range3"/>
    <protectedRange sqref="C21" name="Range2"/>
  </protectedRanges>
  <mergeCells count="19">
    <mergeCell ref="J108:J111"/>
    <mergeCell ref="G37:H37"/>
    <mergeCell ref="G38:H38"/>
    <mergeCell ref="G39:H39"/>
    <mergeCell ref="G40:H40"/>
    <mergeCell ref="C47:E47"/>
    <mergeCell ref="B104:E105"/>
    <mergeCell ref="G29:H29"/>
    <mergeCell ref="G30:H30"/>
    <mergeCell ref="G31:H31"/>
    <mergeCell ref="G32:H32"/>
    <mergeCell ref="G34:H34"/>
    <mergeCell ref="G35:H35"/>
    <mergeCell ref="G3:I3"/>
    <mergeCell ref="B4:E4"/>
    <mergeCell ref="B7:H7"/>
    <mergeCell ref="C13:D14"/>
    <mergeCell ref="C21:C22"/>
    <mergeCell ref="D21:D22"/>
  </mergeCells>
  <phoneticPr fontId="7" type="noConversion"/>
  <conditionalFormatting sqref="G35:H35">
    <cfRule type="expression" dxfId="13" priority="9" stopIfTrue="1">
      <formula>$C$13="Whole Facility"</formula>
    </cfRule>
    <cfRule type="expression" dxfId="12" priority="10" stopIfTrue="1">
      <formula>$C$13="IT Equipment"</formula>
    </cfRule>
  </conditionalFormatting>
  <conditionalFormatting sqref="G34:H34">
    <cfRule type="expression" dxfId="11" priority="11" stopIfTrue="1">
      <formula>$C$13="IT Equipment"</formula>
    </cfRule>
  </conditionalFormatting>
  <conditionalFormatting sqref="C21 G24:G25 C13">
    <cfRule type="cellIs" dxfId="10" priority="12" stopIfTrue="1" operator="between">
      <formula>0</formula>
      <formula>5</formula>
    </cfRule>
  </conditionalFormatting>
  <conditionalFormatting sqref="B24:B25 B22 H24:H25 B14:B15">
    <cfRule type="expression" dxfId="9" priority="13" stopIfTrue="1">
      <formula>$B$22="stars"</formula>
    </cfRule>
  </conditionalFormatting>
  <conditionalFormatting sqref="G30:H31">
    <cfRule type="expression" dxfId="8" priority="14" stopIfTrue="1">
      <formula>$C$13="Infrastructure"</formula>
    </cfRule>
  </conditionalFormatting>
  <conditionalFormatting sqref="E21">
    <cfRule type="expression" dxfId="7" priority="8" stopIfTrue="1">
      <formula>$E$14="stars"</formula>
    </cfRule>
  </conditionalFormatting>
  <conditionalFormatting sqref="G37:G40">
    <cfRule type="expression" dxfId="6" priority="7" stopIfTrue="1">
      <formula>NOT(SUM($G$37:$G$40)=1)</formula>
    </cfRule>
  </conditionalFormatting>
  <conditionalFormatting sqref="E64:E70 C56:E61 C53:E54 C49:E51">
    <cfRule type="expression" dxfId="5" priority="6" stopIfTrue="1">
      <formula>($E$21="ERROR: Rating must be in 0.01 star increment")</formula>
    </cfRule>
  </conditionalFormatting>
  <conditionalFormatting sqref="E64:E70">
    <cfRule type="expression" dxfId="4" priority="5" stopIfTrue="1">
      <formula>($B$38="ERROR: Percentage breakdown must total 100%")</formula>
    </cfRule>
  </conditionalFormatting>
  <conditionalFormatting sqref="C47:E47">
    <cfRule type="expression" dxfId="3" priority="4" stopIfTrue="1">
      <formula>($E$21="ERROR: Rating must be in 0.01 star increment")</formula>
    </cfRule>
  </conditionalFormatting>
  <conditionalFormatting sqref="C56:E56">
    <cfRule type="expression" dxfId="2" priority="3" stopIfTrue="1">
      <formula>($B$38="ERROR: Percentage breakdown must total 100%")</formula>
    </cfRule>
  </conditionalFormatting>
  <conditionalFormatting sqref="C53:E53">
    <cfRule type="expression" dxfId="1" priority="2" stopIfTrue="1">
      <formula>($B$38="ERROR: Percentage breakdown must total 100%")</formula>
    </cfRule>
  </conditionalFormatting>
  <conditionalFormatting sqref="C49:E50">
    <cfRule type="expression" dxfId="0" priority="1" stopIfTrue="1">
      <formula>($B$38="ERROR: Percentage breakdown must total 100%")</formula>
    </cfRule>
  </conditionalFormatting>
  <dataValidations count="3">
    <dataValidation type="list" allowBlank="1" showInputMessage="1" showErrorMessage="1" sqref="C13:D14 IY13:IZ14 SU13:SV14 ACQ13:ACR14 AMM13:AMN14 AWI13:AWJ14 BGE13:BGF14 BQA13:BQB14 BZW13:BZX14 CJS13:CJT14 CTO13:CTP14 DDK13:DDL14 DNG13:DNH14 DXC13:DXD14 EGY13:EGZ14 EQU13:EQV14 FAQ13:FAR14 FKM13:FKN14 FUI13:FUJ14 GEE13:GEF14 GOA13:GOB14 GXW13:GXX14 HHS13:HHT14 HRO13:HRP14 IBK13:IBL14 ILG13:ILH14 IVC13:IVD14 JEY13:JEZ14 JOU13:JOV14 JYQ13:JYR14 KIM13:KIN14 KSI13:KSJ14 LCE13:LCF14 LMA13:LMB14 LVW13:LVX14 MFS13:MFT14 MPO13:MPP14 MZK13:MZL14 NJG13:NJH14 NTC13:NTD14 OCY13:OCZ14 OMU13:OMV14 OWQ13:OWR14 PGM13:PGN14 PQI13:PQJ14 QAE13:QAF14 QKA13:QKB14 QTW13:QTX14 RDS13:RDT14 RNO13:RNP14 RXK13:RXL14 SHG13:SHH14 SRC13:SRD14 TAY13:TAZ14 TKU13:TKV14 TUQ13:TUR14 UEM13:UEN14 UOI13:UOJ14 UYE13:UYF14 VIA13:VIB14 VRW13:VRX14 WBS13:WBT14 WLO13:WLP14 WVK13:WVL14 C65549:D65550 IY65549:IZ65550 SU65549:SV65550 ACQ65549:ACR65550 AMM65549:AMN65550 AWI65549:AWJ65550 BGE65549:BGF65550 BQA65549:BQB65550 BZW65549:BZX65550 CJS65549:CJT65550 CTO65549:CTP65550 DDK65549:DDL65550 DNG65549:DNH65550 DXC65549:DXD65550 EGY65549:EGZ65550 EQU65549:EQV65550 FAQ65549:FAR65550 FKM65549:FKN65550 FUI65549:FUJ65550 GEE65549:GEF65550 GOA65549:GOB65550 GXW65549:GXX65550 HHS65549:HHT65550 HRO65549:HRP65550 IBK65549:IBL65550 ILG65549:ILH65550 IVC65549:IVD65550 JEY65549:JEZ65550 JOU65549:JOV65550 JYQ65549:JYR65550 KIM65549:KIN65550 KSI65549:KSJ65550 LCE65549:LCF65550 LMA65549:LMB65550 LVW65549:LVX65550 MFS65549:MFT65550 MPO65549:MPP65550 MZK65549:MZL65550 NJG65549:NJH65550 NTC65549:NTD65550 OCY65549:OCZ65550 OMU65549:OMV65550 OWQ65549:OWR65550 PGM65549:PGN65550 PQI65549:PQJ65550 QAE65549:QAF65550 QKA65549:QKB65550 QTW65549:QTX65550 RDS65549:RDT65550 RNO65549:RNP65550 RXK65549:RXL65550 SHG65549:SHH65550 SRC65549:SRD65550 TAY65549:TAZ65550 TKU65549:TKV65550 TUQ65549:TUR65550 UEM65549:UEN65550 UOI65549:UOJ65550 UYE65549:UYF65550 VIA65549:VIB65550 VRW65549:VRX65550 WBS65549:WBT65550 WLO65549:WLP65550 WVK65549:WVL65550 C131085:D131086 IY131085:IZ131086 SU131085:SV131086 ACQ131085:ACR131086 AMM131085:AMN131086 AWI131085:AWJ131086 BGE131085:BGF131086 BQA131085:BQB131086 BZW131085:BZX131086 CJS131085:CJT131086 CTO131085:CTP131086 DDK131085:DDL131086 DNG131085:DNH131086 DXC131085:DXD131086 EGY131085:EGZ131086 EQU131085:EQV131086 FAQ131085:FAR131086 FKM131085:FKN131086 FUI131085:FUJ131086 GEE131085:GEF131086 GOA131085:GOB131086 GXW131085:GXX131086 HHS131085:HHT131086 HRO131085:HRP131086 IBK131085:IBL131086 ILG131085:ILH131086 IVC131085:IVD131086 JEY131085:JEZ131086 JOU131085:JOV131086 JYQ131085:JYR131086 KIM131085:KIN131086 KSI131085:KSJ131086 LCE131085:LCF131086 LMA131085:LMB131086 LVW131085:LVX131086 MFS131085:MFT131086 MPO131085:MPP131086 MZK131085:MZL131086 NJG131085:NJH131086 NTC131085:NTD131086 OCY131085:OCZ131086 OMU131085:OMV131086 OWQ131085:OWR131086 PGM131085:PGN131086 PQI131085:PQJ131086 QAE131085:QAF131086 QKA131085:QKB131086 QTW131085:QTX131086 RDS131085:RDT131086 RNO131085:RNP131086 RXK131085:RXL131086 SHG131085:SHH131086 SRC131085:SRD131086 TAY131085:TAZ131086 TKU131085:TKV131086 TUQ131085:TUR131086 UEM131085:UEN131086 UOI131085:UOJ131086 UYE131085:UYF131086 VIA131085:VIB131086 VRW131085:VRX131086 WBS131085:WBT131086 WLO131085:WLP131086 WVK131085:WVL131086 C196621:D196622 IY196621:IZ196622 SU196621:SV196622 ACQ196621:ACR196622 AMM196621:AMN196622 AWI196621:AWJ196622 BGE196621:BGF196622 BQA196621:BQB196622 BZW196621:BZX196622 CJS196621:CJT196622 CTO196621:CTP196622 DDK196621:DDL196622 DNG196621:DNH196622 DXC196621:DXD196622 EGY196621:EGZ196622 EQU196621:EQV196622 FAQ196621:FAR196622 FKM196621:FKN196622 FUI196621:FUJ196622 GEE196621:GEF196622 GOA196621:GOB196622 GXW196621:GXX196622 HHS196621:HHT196622 HRO196621:HRP196622 IBK196621:IBL196622 ILG196621:ILH196622 IVC196621:IVD196622 JEY196621:JEZ196622 JOU196621:JOV196622 JYQ196621:JYR196622 KIM196621:KIN196622 KSI196621:KSJ196622 LCE196621:LCF196622 LMA196621:LMB196622 LVW196621:LVX196622 MFS196621:MFT196622 MPO196621:MPP196622 MZK196621:MZL196622 NJG196621:NJH196622 NTC196621:NTD196622 OCY196621:OCZ196622 OMU196621:OMV196622 OWQ196621:OWR196622 PGM196621:PGN196622 PQI196621:PQJ196622 QAE196621:QAF196622 QKA196621:QKB196622 QTW196621:QTX196622 RDS196621:RDT196622 RNO196621:RNP196622 RXK196621:RXL196622 SHG196621:SHH196622 SRC196621:SRD196622 TAY196621:TAZ196622 TKU196621:TKV196622 TUQ196621:TUR196622 UEM196621:UEN196622 UOI196621:UOJ196622 UYE196621:UYF196622 VIA196621:VIB196622 VRW196621:VRX196622 WBS196621:WBT196622 WLO196621:WLP196622 WVK196621:WVL196622 C262157:D262158 IY262157:IZ262158 SU262157:SV262158 ACQ262157:ACR262158 AMM262157:AMN262158 AWI262157:AWJ262158 BGE262157:BGF262158 BQA262157:BQB262158 BZW262157:BZX262158 CJS262157:CJT262158 CTO262157:CTP262158 DDK262157:DDL262158 DNG262157:DNH262158 DXC262157:DXD262158 EGY262157:EGZ262158 EQU262157:EQV262158 FAQ262157:FAR262158 FKM262157:FKN262158 FUI262157:FUJ262158 GEE262157:GEF262158 GOA262157:GOB262158 GXW262157:GXX262158 HHS262157:HHT262158 HRO262157:HRP262158 IBK262157:IBL262158 ILG262157:ILH262158 IVC262157:IVD262158 JEY262157:JEZ262158 JOU262157:JOV262158 JYQ262157:JYR262158 KIM262157:KIN262158 KSI262157:KSJ262158 LCE262157:LCF262158 LMA262157:LMB262158 LVW262157:LVX262158 MFS262157:MFT262158 MPO262157:MPP262158 MZK262157:MZL262158 NJG262157:NJH262158 NTC262157:NTD262158 OCY262157:OCZ262158 OMU262157:OMV262158 OWQ262157:OWR262158 PGM262157:PGN262158 PQI262157:PQJ262158 QAE262157:QAF262158 QKA262157:QKB262158 QTW262157:QTX262158 RDS262157:RDT262158 RNO262157:RNP262158 RXK262157:RXL262158 SHG262157:SHH262158 SRC262157:SRD262158 TAY262157:TAZ262158 TKU262157:TKV262158 TUQ262157:TUR262158 UEM262157:UEN262158 UOI262157:UOJ262158 UYE262157:UYF262158 VIA262157:VIB262158 VRW262157:VRX262158 WBS262157:WBT262158 WLO262157:WLP262158 WVK262157:WVL262158 C327693:D327694 IY327693:IZ327694 SU327693:SV327694 ACQ327693:ACR327694 AMM327693:AMN327694 AWI327693:AWJ327694 BGE327693:BGF327694 BQA327693:BQB327694 BZW327693:BZX327694 CJS327693:CJT327694 CTO327693:CTP327694 DDK327693:DDL327694 DNG327693:DNH327694 DXC327693:DXD327694 EGY327693:EGZ327694 EQU327693:EQV327694 FAQ327693:FAR327694 FKM327693:FKN327694 FUI327693:FUJ327694 GEE327693:GEF327694 GOA327693:GOB327694 GXW327693:GXX327694 HHS327693:HHT327694 HRO327693:HRP327694 IBK327693:IBL327694 ILG327693:ILH327694 IVC327693:IVD327694 JEY327693:JEZ327694 JOU327693:JOV327694 JYQ327693:JYR327694 KIM327693:KIN327694 KSI327693:KSJ327694 LCE327693:LCF327694 LMA327693:LMB327694 LVW327693:LVX327694 MFS327693:MFT327694 MPO327693:MPP327694 MZK327693:MZL327694 NJG327693:NJH327694 NTC327693:NTD327694 OCY327693:OCZ327694 OMU327693:OMV327694 OWQ327693:OWR327694 PGM327693:PGN327694 PQI327693:PQJ327694 QAE327693:QAF327694 QKA327693:QKB327694 QTW327693:QTX327694 RDS327693:RDT327694 RNO327693:RNP327694 RXK327693:RXL327694 SHG327693:SHH327694 SRC327693:SRD327694 TAY327693:TAZ327694 TKU327693:TKV327694 TUQ327693:TUR327694 UEM327693:UEN327694 UOI327693:UOJ327694 UYE327693:UYF327694 VIA327693:VIB327694 VRW327693:VRX327694 WBS327693:WBT327694 WLO327693:WLP327694 WVK327693:WVL327694 C393229:D393230 IY393229:IZ393230 SU393229:SV393230 ACQ393229:ACR393230 AMM393229:AMN393230 AWI393229:AWJ393230 BGE393229:BGF393230 BQA393229:BQB393230 BZW393229:BZX393230 CJS393229:CJT393230 CTO393229:CTP393230 DDK393229:DDL393230 DNG393229:DNH393230 DXC393229:DXD393230 EGY393229:EGZ393230 EQU393229:EQV393230 FAQ393229:FAR393230 FKM393229:FKN393230 FUI393229:FUJ393230 GEE393229:GEF393230 GOA393229:GOB393230 GXW393229:GXX393230 HHS393229:HHT393230 HRO393229:HRP393230 IBK393229:IBL393230 ILG393229:ILH393230 IVC393229:IVD393230 JEY393229:JEZ393230 JOU393229:JOV393230 JYQ393229:JYR393230 KIM393229:KIN393230 KSI393229:KSJ393230 LCE393229:LCF393230 LMA393229:LMB393230 LVW393229:LVX393230 MFS393229:MFT393230 MPO393229:MPP393230 MZK393229:MZL393230 NJG393229:NJH393230 NTC393229:NTD393230 OCY393229:OCZ393230 OMU393229:OMV393230 OWQ393229:OWR393230 PGM393229:PGN393230 PQI393229:PQJ393230 QAE393229:QAF393230 QKA393229:QKB393230 QTW393229:QTX393230 RDS393229:RDT393230 RNO393229:RNP393230 RXK393229:RXL393230 SHG393229:SHH393230 SRC393229:SRD393230 TAY393229:TAZ393230 TKU393229:TKV393230 TUQ393229:TUR393230 UEM393229:UEN393230 UOI393229:UOJ393230 UYE393229:UYF393230 VIA393229:VIB393230 VRW393229:VRX393230 WBS393229:WBT393230 WLO393229:WLP393230 WVK393229:WVL393230 C458765:D458766 IY458765:IZ458766 SU458765:SV458766 ACQ458765:ACR458766 AMM458765:AMN458766 AWI458765:AWJ458766 BGE458765:BGF458766 BQA458765:BQB458766 BZW458765:BZX458766 CJS458765:CJT458766 CTO458765:CTP458766 DDK458765:DDL458766 DNG458765:DNH458766 DXC458765:DXD458766 EGY458765:EGZ458766 EQU458765:EQV458766 FAQ458765:FAR458766 FKM458765:FKN458766 FUI458765:FUJ458766 GEE458765:GEF458766 GOA458765:GOB458766 GXW458765:GXX458766 HHS458765:HHT458766 HRO458765:HRP458766 IBK458765:IBL458766 ILG458765:ILH458766 IVC458765:IVD458766 JEY458765:JEZ458766 JOU458765:JOV458766 JYQ458765:JYR458766 KIM458765:KIN458766 KSI458765:KSJ458766 LCE458765:LCF458766 LMA458765:LMB458766 LVW458765:LVX458766 MFS458765:MFT458766 MPO458765:MPP458766 MZK458765:MZL458766 NJG458765:NJH458766 NTC458765:NTD458766 OCY458765:OCZ458766 OMU458765:OMV458766 OWQ458765:OWR458766 PGM458765:PGN458766 PQI458765:PQJ458766 QAE458765:QAF458766 QKA458765:QKB458766 QTW458765:QTX458766 RDS458765:RDT458766 RNO458765:RNP458766 RXK458765:RXL458766 SHG458765:SHH458766 SRC458765:SRD458766 TAY458765:TAZ458766 TKU458765:TKV458766 TUQ458765:TUR458766 UEM458765:UEN458766 UOI458765:UOJ458766 UYE458765:UYF458766 VIA458765:VIB458766 VRW458765:VRX458766 WBS458765:WBT458766 WLO458765:WLP458766 WVK458765:WVL458766 C524301:D524302 IY524301:IZ524302 SU524301:SV524302 ACQ524301:ACR524302 AMM524301:AMN524302 AWI524301:AWJ524302 BGE524301:BGF524302 BQA524301:BQB524302 BZW524301:BZX524302 CJS524301:CJT524302 CTO524301:CTP524302 DDK524301:DDL524302 DNG524301:DNH524302 DXC524301:DXD524302 EGY524301:EGZ524302 EQU524301:EQV524302 FAQ524301:FAR524302 FKM524301:FKN524302 FUI524301:FUJ524302 GEE524301:GEF524302 GOA524301:GOB524302 GXW524301:GXX524302 HHS524301:HHT524302 HRO524301:HRP524302 IBK524301:IBL524302 ILG524301:ILH524302 IVC524301:IVD524302 JEY524301:JEZ524302 JOU524301:JOV524302 JYQ524301:JYR524302 KIM524301:KIN524302 KSI524301:KSJ524302 LCE524301:LCF524302 LMA524301:LMB524302 LVW524301:LVX524302 MFS524301:MFT524302 MPO524301:MPP524302 MZK524301:MZL524302 NJG524301:NJH524302 NTC524301:NTD524302 OCY524301:OCZ524302 OMU524301:OMV524302 OWQ524301:OWR524302 PGM524301:PGN524302 PQI524301:PQJ524302 QAE524301:QAF524302 QKA524301:QKB524302 QTW524301:QTX524302 RDS524301:RDT524302 RNO524301:RNP524302 RXK524301:RXL524302 SHG524301:SHH524302 SRC524301:SRD524302 TAY524301:TAZ524302 TKU524301:TKV524302 TUQ524301:TUR524302 UEM524301:UEN524302 UOI524301:UOJ524302 UYE524301:UYF524302 VIA524301:VIB524302 VRW524301:VRX524302 WBS524301:WBT524302 WLO524301:WLP524302 WVK524301:WVL524302 C589837:D589838 IY589837:IZ589838 SU589837:SV589838 ACQ589837:ACR589838 AMM589837:AMN589838 AWI589837:AWJ589838 BGE589837:BGF589838 BQA589837:BQB589838 BZW589837:BZX589838 CJS589837:CJT589838 CTO589837:CTP589838 DDK589837:DDL589838 DNG589837:DNH589838 DXC589837:DXD589838 EGY589837:EGZ589838 EQU589837:EQV589838 FAQ589837:FAR589838 FKM589837:FKN589838 FUI589837:FUJ589838 GEE589837:GEF589838 GOA589837:GOB589838 GXW589837:GXX589838 HHS589837:HHT589838 HRO589837:HRP589838 IBK589837:IBL589838 ILG589837:ILH589838 IVC589837:IVD589838 JEY589837:JEZ589838 JOU589837:JOV589838 JYQ589837:JYR589838 KIM589837:KIN589838 KSI589837:KSJ589838 LCE589837:LCF589838 LMA589837:LMB589838 LVW589837:LVX589838 MFS589837:MFT589838 MPO589837:MPP589838 MZK589837:MZL589838 NJG589837:NJH589838 NTC589837:NTD589838 OCY589837:OCZ589838 OMU589837:OMV589838 OWQ589837:OWR589838 PGM589837:PGN589838 PQI589837:PQJ589838 QAE589837:QAF589838 QKA589837:QKB589838 QTW589837:QTX589838 RDS589837:RDT589838 RNO589837:RNP589838 RXK589837:RXL589838 SHG589837:SHH589838 SRC589837:SRD589838 TAY589837:TAZ589838 TKU589837:TKV589838 TUQ589837:TUR589838 UEM589837:UEN589838 UOI589837:UOJ589838 UYE589837:UYF589838 VIA589837:VIB589838 VRW589837:VRX589838 WBS589837:WBT589838 WLO589837:WLP589838 WVK589837:WVL589838 C655373:D655374 IY655373:IZ655374 SU655373:SV655374 ACQ655373:ACR655374 AMM655373:AMN655374 AWI655373:AWJ655374 BGE655373:BGF655374 BQA655373:BQB655374 BZW655373:BZX655374 CJS655373:CJT655374 CTO655373:CTP655374 DDK655373:DDL655374 DNG655373:DNH655374 DXC655373:DXD655374 EGY655373:EGZ655374 EQU655373:EQV655374 FAQ655373:FAR655374 FKM655373:FKN655374 FUI655373:FUJ655374 GEE655373:GEF655374 GOA655373:GOB655374 GXW655373:GXX655374 HHS655373:HHT655374 HRO655373:HRP655374 IBK655373:IBL655374 ILG655373:ILH655374 IVC655373:IVD655374 JEY655373:JEZ655374 JOU655373:JOV655374 JYQ655373:JYR655374 KIM655373:KIN655374 KSI655373:KSJ655374 LCE655373:LCF655374 LMA655373:LMB655374 LVW655373:LVX655374 MFS655373:MFT655374 MPO655373:MPP655374 MZK655373:MZL655374 NJG655373:NJH655374 NTC655373:NTD655374 OCY655373:OCZ655374 OMU655373:OMV655374 OWQ655373:OWR655374 PGM655373:PGN655374 PQI655373:PQJ655374 QAE655373:QAF655374 QKA655373:QKB655374 QTW655373:QTX655374 RDS655373:RDT655374 RNO655373:RNP655374 RXK655373:RXL655374 SHG655373:SHH655374 SRC655373:SRD655374 TAY655373:TAZ655374 TKU655373:TKV655374 TUQ655373:TUR655374 UEM655373:UEN655374 UOI655373:UOJ655374 UYE655373:UYF655374 VIA655373:VIB655374 VRW655373:VRX655374 WBS655373:WBT655374 WLO655373:WLP655374 WVK655373:WVL655374 C720909:D720910 IY720909:IZ720910 SU720909:SV720910 ACQ720909:ACR720910 AMM720909:AMN720910 AWI720909:AWJ720910 BGE720909:BGF720910 BQA720909:BQB720910 BZW720909:BZX720910 CJS720909:CJT720910 CTO720909:CTP720910 DDK720909:DDL720910 DNG720909:DNH720910 DXC720909:DXD720910 EGY720909:EGZ720910 EQU720909:EQV720910 FAQ720909:FAR720910 FKM720909:FKN720910 FUI720909:FUJ720910 GEE720909:GEF720910 GOA720909:GOB720910 GXW720909:GXX720910 HHS720909:HHT720910 HRO720909:HRP720910 IBK720909:IBL720910 ILG720909:ILH720910 IVC720909:IVD720910 JEY720909:JEZ720910 JOU720909:JOV720910 JYQ720909:JYR720910 KIM720909:KIN720910 KSI720909:KSJ720910 LCE720909:LCF720910 LMA720909:LMB720910 LVW720909:LVX720910 MFS720909:MFT720910 MPO720909:MPP720910 MZK720909:MZL720910 NJG720909:NJH720910 NTC720909:NTD720910 OCY720909:OCZ720910 OMU720909:OMV720910 OWQ720909:OWR720910 PGM720909:PGN720910 PQI720909:PQJ720910 QAE720909:QAF720910 QKA720909:QKB720910 QTW720909:QTX720910 RDS720909:RDT720910 RNO720909:RNP720910 RXK720909:RXL720910 SHG720909:SHH720910 SRC720909:SRD720910 TAY720909:TAZ720910 TKU720909:TKV720910 TUQ720909:TUR720910 UEM720909:UEN720910 UOI720909:UOJ720910 UYE720909:UYF720910 VIA720909:VIB720910 VRW720909:VRX720910 WBS720909:WBT720910 WLO720909:WLP720910 WVK720909:WVL720910 C786445:D786446 IY786445:IZ786446 SU786445:SV786446 ACQ786445:ACR786446 AMM786445:AMN786446 AWI786445:AWJ786446 BGE786445:BGF786446 BQA786445:BQB786446 BZW786445:BZX786446 CJS786445:CJT786446 CTO786445:CTP786446 DDK786445:DDL786446 DNG786445:DNH786446 DXC786445:DXD786446 EGY786445:EGZ786446 EQU786445:EQV786446 FAQ786445:FAR786446 FKM786445:FKN786446 FUI786445:FUJ786446 GEE786445:GEF786446 GOA786445:GOB786446 GXW786445:GXX786446 HHS786445:HHT786446 HRO786445:HRP786446 IBK786445:IBL786446 ILG786445:ILH786446 IVC786445:IVD786446 JEY786445:JEZ786446 JOU786445:JOV786446 JYQ786445:JYR786446 KIM786445:KIN786446 KSI786445:KSJ786446 LCE786445:LCF786446 LMA786445:LMB786446 LVW786445:LVX786446 MFS786445:MFT786446 MPO786445:MPP786446 MZK786445:MZL786446 NJG786445:NJH786446 NTC786445:NTD786446 OCY786445:OCZ786446 OMU786445:OMV786446 OWQ786445:OWR786446 PGM786445:PGN786446 PQI786445:PQJ786446 QAE786445:QAF786446 QKA786445:QKB786446 QTW786445:QTX786446 RDS786445:RDT786446 RNO786445:RNP786446 RXK786445:RXL786446 SHG786445:SHH786446 SRC786445:SRD786446 TAY786445:TAZ786446 TKU786445:TKV786446 TUQ786445:TUR786446 UEM786445:UEN786446 UOI786445:UOJ786446 UYE786445:UYF786446 VIA786445:VIB786446 VRW786445:VRX786446 WBS786445:WBT786446 WLO786445:WLP786446 WVK786445:WVL786446 C851981:D851982 IY851981:IZ851982 SU851981:SV851982 ACQ851981:ACR851982 AMM851981:AMN851982 AWI851981:AWJ851982 BGE851981:BGF851982 BQA851981:BQB851982 BZW851981:BZX851982 CJS851981:CJT851982 CTO851981:CTP851982 DDK851981:DDL851982 DNG851981:DNH851982 DXC851981:DXD851982 EGY851981:EGZ851982 EQU851981:EQV851982 FAQ851981:FAR851982 FKM851981:FKN851982 FUI851981:FUJ851982 GEE851981:GEF851982 GOA851981:GOB851982 GXW851981:GXX851982 HHS851981:HHT851982 HRO851981:HRP851982 IBK851981:IBL851982 ILG851981:ILH851982 IVC851981:IVD851982 JEY851981:JEZ851982 JOU851981:JOV851982 JYQ851981:JYR851982 KIM851981:KIN851982 KSI851981:KSJ851982 LCE851981:LCF851982 LMA851981:LMB851982 LVW851981:LVX851982 MFS851981:MFT851982 MPO851981:MPP851982 MZK851981:MZL851982 NJG851981:NJH851982 NTC851981:NTD851982 OCY851981:OCZ851982 OMU851981:OMV851982 OWQ851981:OWR851982 PGM851981:PGN851982 PQI851981:PQJ851982 QAE851981:QAF851982 QKA851981:QKB851982 QTW851981:QTX851982 RDS851981:RDT851982 RNO851981:RNP851982 RXK851981:RXL851982 SHG851981:SHH851982 SRC851981:SRD851982 TAY851981:TAZ851982 TKU851981:TKV851982 TUQ851981:TUR851982 UEM851981:UEN851982 UOI851981:UOJ851982 UYE851981:UYF851982 VIA851981:VIB851982 VRW851981:VRX851982 WBS851981:WBT851982 WLO851981:WLP851982 WVK851981:WVL851982 C917517:D917518 IY917517:IZ917518 SU917517:SV917518 ACQ917517:ACR917518 AMM917517:AMN917518 AWI917517:AWJ917518 BGE917517:BGF917518 BQA917517:BQB917518 BZW917517:BZX917518 CJS917517:CJT917518 CTO917517:CTP917518 DDK917517:DDL917518 DNG917517:DNH917518 DXC917517:DXD917518 EGY917517:EGZ917518 EQU917517:EQV917518 FAQ917517:FAR917518 FKM917517:FKN917518 FUI917517:FUJ917518 GEE917517:GEF917518 GOA917517:GOB917518 GXW917517:GXX917518 HHS917517:HHT917518 HRO917517:HRP917518 IBK917517:IBL917518 ILG917517:ILH917518 IVC917517:IVD917518 JEY917517:JEZ917518 JOU917517:JOV917518 JYQ917517:JYR917518 KIM917517:KIN917518 KSI917517:KSJ917518 LCE917517:LCF917518 LMA917517:LMB917518 LVW917517:LVX917518 MFS917517:MFT917518 MPO917517:MPP917518 MZK917517:MZL917518 NJG917517:NJH917518 NTC917517:NTD917518 OCY917517:OCZ917518 OMU917517:OMV917518 OWQ917517:OWR917518 PGM917517:PGN917518 PQI917517:PQJ917518 QAE917517:QAF917518 QKA917517:QKB917518 QTW917517:QTX917518 RDS917517:RDT917518 RNO917517:RNP917518 RXK917517:RXL917518 SHG917517:SHH917518 SRC917517:SRD917518 TAY917517:TAZ917518 TKU917517:TKV917518 TUQ917517:TUR917518 UEM917517:UEN917518 UOI917517:UOJ917518 UYE917517:UYF917518 VIA917517:VIB917518 VRW917517:VRX917518 WBS917517:WBT917518 WLO917517:WLP917518 WVK917517:WVL917518 C983053:D983054 IY983053:IZ983054 SU983053:SV983054 ACQ983053:ACR983054 AMM983053:AMN983054 AWI983053:AWJ983054 BGE983053:BGF983054 BQA983053:BQB983054 BZW983053:BZX983054 CJS983053:CJT983054 CTO983053:CTP983054 DDK983053:DDL983054 DNG983053:DNH983054 DXC983053:DXD983054 EGY983053:EGZ983054 EQU983053:EQV983054 FAQ983053:FAR983054 FKM983053:FKN983054 FUI983053:FUJ983054 GEE983053:GEF983054 GOA983053:GOB983054 GXW983053:GXX983054 HHS983053:HHT983054 HRO983053:HRP983054 IBK983053:IBL983054 ILG983053:ILH983054 IVC983053:IVD983054 JEY983053:JEZ983054 JOU983053:JOV983054 JYQ983053:JYR983054 KIM983053:KIN983054 KSI983053:KSJ983054 LCE983053:LCF983054 LMA983053:LMB983054 LVW983053:LVX983054 MFS983053:MFT983054 MPO983053:MPP983054 MZK983053:MZL983054 NJG983053:NJH983054 NTC983053:NTD983054 OCY983053:OCZ983054 OMU983053:OMV983054 OWQ983053:OWR983054 PGM983053:PGN983054 PQI983053:PQJ983054 QAE983053:QAF983054 QKA983053:QKB983054 QTW983053:QTX983054 RDS983053:RDT983054 RNO983053:RNP983054 RXK983053:RXL983054 SHG983053:SHH983054 SRC983053:SRD983054 TAY983053:TAZ983054 TKU983053:TKV983054 TUQ983053:TUR983054 UEM983053:UEN983054 UOI983053:UOJ983054 UYE983053:UYF983054 VIA983053:VIB983054 VRW983053:VRX983054 WBS983053:WBT983054 WLO983053:WLP983054 WVK983053:WVL983054" xr:uid="{76AC75B4-C6E0-4F31-8C4F-C11A7E35D93C}">
      <formula1>$B$75:$B$77</formula1>
    </dataValidation>
    <dataValidation type="decimal" allowBlank="1" showInputMessage="1" showErrorMessage="1" sqref="G24:G25 JC24:JC25 SY24:SY25 ACU24:ACU25 AMQ24:AMQ25 AWM24:AWM25 BGI24:BGI25 BQE24:BQE25 CAA24:CAA25 CJW24:CJW25 CTS24:CTS25 DDO24:DDO25 DNK24:DNK25 DXG24:DXG25 EHC24:EHC25 EQY24:EQY25 FAU24:FAU25 FKQ24:FKQ25 FUM24:FUM25 GEI24:GEI25 GOE24:GOE25 GYA24:GYA25 HHW24:HHW25 HRS24:HRS25 IBO24:IBO25 ILK24:ILK25 IVG24:IVG25 JFC24:JFC25 JOY24:JOY25 JYU24:JYU25 KIQ24:KIQ25 KSM24:KSM25 LCI24:LCI25 LME24:LME25 LWA24:LWA25 MFW24:MFW25 MPS24:MPS25 MZO24:MZO25 NJK24:NJK25 NTG24:NTG25 ODC24:ODC25 OMY24:OMY25 OWU24:OWU25 PGQ24:PGQ25 PQM24:PQM25 QAI24:QAI25 QKE24:QKE25 QUA24:QUA25 RDW24:RDW25 RNS24:RNS25 RXO24:RXO25 SHK24:SHK25 SRG24:SRG25 TBC24:TBC25 TKY24:TKY25 TUU24:TUU25 UEQ24:UEQ25 UOM24:UOM25 UYI24:UYI25 VIE24:VIE25 VSA24:VSA25 WBW24:WBW25 WLS24:WLS25 WVO24:WVO25 G65560:G65561 JC65560:JC65561 SY65560:SY65561 ACU65560:ACU65561 AMQ65560:AMQ65561 AWM65560:AWM65561 BGI65560:BGI65561 BQE65560:BQE65561 CAA65560:CAA65561 CJW65560:CJW65561 CTS65560:CTS65561 DDO65560:DDO65561 DNK65560:DNK65561 DXG65560:DXG65561 EHC65560:EHC65561 EQY65560:EQY65561 FAU65560:FAU65561 FKQ65560:FKQ65561 FUM65560:FUM65561 GEI65560:GEI65561 GOE65560:GOE65561 GYA65560:GYA65561 HHW65560:HHW65561 HRS65560:HRS65561 IBO65560:IBO65561 ILK65560:ILK65561 IVG65560:IVG65561 JFC65560:JFC65561 JOY65560:JOY65561 JYU65560:JYU65561 KIQ65560:KIQ65561 KSM65560:KSM65561 LCI65560:LCI65561 LME65560:LME65561 LWA65560:LWA65561 MFW65560:MFW65561 MPS65560:MPS65561 MZO65560:MZO65561 NJK65560:NJK65561 NTG65560:NTG65561 ODC65560:ODC65561 OMY65560:OMY65561 OWU65560:OWU65561 PGQ65560:PGQ65561 PQM65560:PQM65561 QAI65560:QAI65561 QKE65560:QKE65561 QUA65560:QUA65561 RDW65560:RDW65561 RNS65560:RNS65561 RXO65560:RXO65561 SHK65560:SHK65561 SRG65560:SRG65561 TBC65560:TBC65561 TKY65560:TKY65561 TUU65560:TUU65561 UEQ65560:UEQ65561 UOM65560:UOM65561 UYI65560:UYI65561 VIE65560:VIE65561 VSA65560:VSA65561 WBW65560:WBW65561 WLS65560:WLS65561 WVO65560:WVO65561 G131096:G131097 JC131096:JC131097 SY131096:SY131097 ACU131096:ACU131097 AMQ131096:AMQ131097 AWM131096:AWM131097 BGI131096:BGI131097 BQE131096:BQE131097 CAA131096:CAA131097 CJW131096:CJW131097 CTS131096:CTS131097 DDO131096:DDO131097 DNK131096:DNK131097 DXG131096:DXG131097 EHC131096:EHC131097 EQY131096:EQY131097 FAU131096:FAU131097 FKQ131096:FKQ131097 FUM131096:FUM131097 GEI131096:GEI131097 GOE131096:GOE131097 GYA131096:GYA131097 HHW131096:HHW131097 HRS131096:HRS131097 IBO131096:IBO131097 ILK131096:ILK131097 IVG131096:IVG131097 JFC131096:JFC131097 JOY131096:JOY131097 JYU131096:JYU131097 KIQ131096:KIQ131097 KSM131096:KSM131097 LCI131096:LCI131097 LME131096:LME131097 LWA131096:LWA131097 MFW131096:MFW131097 MPS131096:MPS131097 MZO131096:MZO131097 NJK131096:NJK131097 NTG131096:NTG131097 ODC131096:ODC131097 OMY131096:OMY131097 OWU131096:OWU131097 PGQ131096:PGQ131097 PQM131096:PQM131097 QAI131096:QAI131097 QKE131096:QKE131097 QUA131096:QUA131097 RDW131096:RDW131097 RNS131096:RNS131097 RXO131096:RXO131097 SHK131096:SHK131097 SRG131096:SRG131097 TBC131096:TBC131097 TKY131096:TKY131097 TUU131096:TUU131097 UEQ131096:UEQ131097 UOM131096:UOM131097 UYI131096:UYI131097 VIE131096:VIE131097 VSA131096:VSA131097 WBW131096:WBW131097 WLS131096:WLS131097 WVO131096:WVO131097 G196632:G196633 JC196632:JC196633 SY196632:SY196633 ACU196632:ACU196633 AMQ196632:AMQ196633 AWM196632:AWM196633 BGI196632:BGI196633 BQE196632:BQE196633 CAA196632:CAA196633 CJW196632:CJW196633 CTS196632:CTS196633 DDO196632:DDO196633 DNK196632:DNK196633 DXG196632:DXG196633 EHC196632:EHC196633 EQY196632:EQY196633 FAU196632:FAU196633 FKQ196632:FKQ196633 FUM196632:FUM196633 GEI196632:GEI196633 GOE196632:GOE196633 GYA196632:GYA196633 HHW196632:HHW196633 HRS196632:HRS196633 IBO196632:IBO196633 ILK196632:ILK196633 IVG196632:IVG196633 JFC196632:JFC196633 JOY196632:JOY196633 JYU196632:JYU196633 KIQ196632:KIQ196633 KSM196632:KSM196633 LCI196632:LCI196633 LME196632:LME196633 LWA196632:LWA196633 MFW196632:MFW196633 MPS196632:MPS196633 MZO196632:MZO196633 NJK196632:NJK196633 NTG196632:NTG196633 ODC196632:ODC196633 OMY196632:OMY196633 OWU196632:OWU196633 PGQ196632:PGQ196633 PQM196632:PQM196633 QAI196632:QAI196633 QKE196632:QKE196633 QUA196632:QUA196633 RDW196632:RDW196633 RNS196632:RNS196633 RXO196632:RXO196633 SHK196632:SHK196633 SRG196632:SRG196633 TBC196632:TBC196633 TKY196632:TKY196633 TUU196632:TUU196633 UEQ196632:UEQ196633 UOM196632:UOM196633 UYI196632:UYI196633 VIE196632:VIE196633 VSA196632:VSA196633 WBW196632:WBW196633 WLS196632:WLS196633 WVO196632:WVO196633 G262168:G262169 JC262168:JC262169 SY262168:SY262169 ACU262168:ACU262169 AMQ262168:AMQ262169 AWM262168:AWM262169 BGI262168:BGI262169 BQE262168:BQE262169 CAA262168:CAA262169 CJW262168:CJW262169 CTS262168:CTS262169 DDO262168:DDO262169 DNK262168:DNK262169 DXG262168:DXG262169 EHC262168:EHC262169 EQY262168:EQY262169 FAU262168:FAU262169 FKQ262168:FKQ262169 FUM262168:FUM262169 GEI262168:GEI262169 GOE262168:GOE262169 GYA262168:GYA262169 HHW262168:HHW262169 HRS262168:HRS262169 IBO262168:IBO262169 ILK262168:ILK262169 IVG262168:IVG262169 JFC262168:JFC262169 JOY262168:JOY262169 JYU262168:JYU262169 KIQ262168:KIQ262169 KSM262168:KSM262169 LCI262168:LCI262169 LME262168:LME262169 LWA262168:LWA262169 MFW262168:MFW262169 MPS262168:MPS262169 MZO262168:MZO262169 NJK262168:NJK262169 NTG262168:NTG262169 ODC262168:ODC262169 OMY262168:OMY262169 OWU262168:OWU262169 PGQ262168:PGQ262169 PQM262168:PQM262169 QAI262168:QAI262169 QKE262168:QKE262169 QUA262168:QUA262169 RDW262168:RDW262169 RNS262168:RNS262169 RXO262168:RXO262169 SHK262168:SHK262169 SRG262168:SRG262169 TBC262168:TBC262169 TKY262168:TKY262169 TUU262168:TUU262169 UEQ262168:UEQ262169 UOM262168:UOM262169 UYI262168:UYI262169 VIE262168:VIE262169 VSA262168:VSA262169 WBW262168:WBW262169 WLS262168:WLS262169 WVO262168:WVO262169 G327704:G327705 JC327704:JC327705 SY327704:SY327705 ACU327704:ACU327705 AMQ327704:AMQ327705 AWM327704:AWM327705 BGI327704:BGI327705 BQE327704:BQE327705 CAA327704:CAA327705 CJW327704:CJW327705 CTS327704:CTS327705 DDO327704:DDO327705 DNK327704:DNK327705 DXG327704:DXG327705 EHC327704:EHC327705 EQY327704:EQY327705 FAU327704:FAU327705 FKQ327704:FKQ327705 FUM327704:FUM327705 GEI327704:GEI327705 GOE327704:GOE327705 GYA327704:GYA327705 HHW327704:HHW327705 HRS327704:HRS327705 IBO327704:IBO327705 ILK327704:ILK327705 IVG327704:IVG327705 JFC327704:JFC327705 JOY327704:JOY327705 JYU327704:JYU327705 KIQ327704:KIQ327705 KSM327704:KSM327705 LCI327704:LCI327705 LME327704:LME327705 LWA327704:LWA327705 MFW327704:MFW327705 MPS327704:MPS327705 MZO327704:MZO327705 NJK327704:NJK327705 NTG327704:NTG327705 ODC327704:ODC327705 OMY327704:OMY327705 OWU327704:OWU327705 PGQ327704:PGQ327705 PQM327704:PQM327705 QAI327704:QAI327705 QKE327704:QKE327705 QUA327704:QUA327705 RDW327704:RDW327705 RNS327704:RNS327705 RXO327704:RXO327705 SHK327704:SHK327705 SRG327704:SRG327705 TBC327704:TBC327705 TKY327704:TKY327705 TUU327704:TUU327705 UEQ327704:UEQ327705 UOM327704:UOM327705 UYI327704:UYI327705 VIE327704:VIE327705 VSA327704:VSA327705 WBW327704:WBW327705 WLS327704:WLS327705 WVO327704:WVO327705 G393240:G393241 JC393240:JC393241 SY393240:SY393241 ACU393240:ACU393241 AMQ393240:AMQ393241 AWM393240:AWM393241 BGI393240:BGI393241 BQE393240:BQE393241 CAA393240:CAA393241 CJW393240:CJW393241 CTS393240:CTS393241 DDO393240:DDO393241 DNK393240:DNK393241 DXG393240:DXG393241 EHC393240:EHC393241 EQY393240:EQY393241 FAU393240:FAU393241 FKQ393240:FKQ393241 FUM393240:FUM393241 GEI393240:GEI393241 GOE393240:GOE393241 GYA393240:GYA393241 HHW393240:HHW393241 HRS393240:HRS393241 IBO393240:IBO393241 ILK393240:ILK393241 IVG393240:IVG393241 JFC393240:JFC393241 JOY393240:JOY393241 JYU393240:JYU393241 KIQ393240:KIQ393241 KSM393240:KSM393241 LCI393240:LCI393241 LME393240:LME393241 LWA393240:LWA393241 MFW393240:MFW393241 MPS393240:MPS393241 MZO393240:MZO393241 NJK393240:NJK393241 NTG393240:NTG393241 ODC393240:ODC393241 OMY393240:OMY393241 OWU393240:OWU393241 PGQ393240:PGQ393241 PQM393240:PQM393241 QAI393240:QAI393241 QKE393240:QKE393241 QUA393240:QUA393241 RDW393240:RDW393241 RNS393240:RNS393241 RXO393240:RXO393241 SHK393240:SHK393241 SRG393240:SRG393241 TBC393240:TBC393241 TKY393240:TKY393241 TUU393240:TUU393241 UEQ393240:UEQ393241 UOM393240:UOM393241 UYI393240:UYI393241 VIE393240:VIE393241 VSA393240:VSA393241 WBW393240:WBW393241 WLS393240:WLS393241 WVO393240:WVO393241 G458776:G458777 JC458776:JC458777 SY458776:SY458777 ACU458776:ACU458777 AMQ458776:AMQ458777 AWM458776:AWM458777 BGI458776:BGI458777 BQE458776:BQE458777 CAA458776:CAA458777 CJW458776:CJW458777 CTS458776:CTS458777 DDO458776:DDO458777 DNK458776:DNK458777 DXG458776:DXG458777 EHC458776:EHC458777 EQY458776:EQY458777 FAU458776:FAU458777 FKQ458776:FKQ458777 FUM458776:FUM458777 GEI458776:GEI458777 GOE458776:GOE458777 GYA458776:GYA458777 HHW458776:HHW458777 HRS458776:HRS458777 IBO458776:IBO458777 ILK458776:ILK458777 IVG458776:IVG458777 JFC458776:JFC458777 JOY458776:JOY458777 JYU458776:JYU458777 KIQ458776:KIQ458777 KSM458776:KSM458777 LCI458776:LCI458777 LME458776:LME458777 LWA458776:LWA458777 MFW458776:MFW458777 MPS458776:MPS458777 MZO458776:MZO458777 NJK458776:NJK458777 NTG458776:NTG458777 ODC458776:ODC458777 OMY458776:OMY458777 OWU458776:OWU458777 PGQ458776:PGQ458777 PQM458776:PQM458777 QAI458776:QAI458777 QKE458776:QKE458777 QUA458776:QUA458777 RDW458776:RDW458777 RNS458776:RNS458777 RXO458776:RXO458777 SHK458776:SHK458777 SRG458776:SRG458777 TBC458776:TBC458777 TKY458776:TKY458777 TUU458776:TUU458777 UEQ458776:UEQ458777 UOM458776:UOM458777 UYI458776:UYI458777 VIE458776:VIE458777 VSA458776:VSA458777 WBW458776:WBW458777 WLS458776:WLS458777 WVO458776:WVO458777 G524312:G524313 JC524312:JC524313 SY524312:SY524313 ACU524312:ACU524313 AMQ524312:AMQ524313 AWM524312:AWM524313 BGI524312:BGI524313 BQE524312:BQE524313 CAA524312:CAA524313 CJW524312:CJW524313 CTS524312:CTS524313 DDO524312:DDO524313 DNK524312:DNK524313 DXG524312:DXG524313 EHC524312:EHC524313 EQY524312:EQY524313 FAU524312:FAU524313 FKQ524312:FKQ524313 FUM524312:FUM524313 GEI524312:GEI524313 GOE524312:GOE524313 GYA524312:GYA524313 HHW524312:HHW524313 HRS524312:HRS524313 IBO524312:IBO524313 ILK524312:ILK524313 IVG524312:IVG524313 JFC524312:JFC524313 JOY524312:JOY524313 JYU524312:JYU524313 KIQ524312:KIQ524313 KSM524312:KSM524313 LCI524312:LCI524313 LME524312:LME524313 LWA524312:LWA524313 MFW524312:MFW524313 MPS524312:MPS524313 MZO524312:MZO524313 NJK524312:NJK524313 NTG524312:NTG524313 ODC524312:ODC524313 OMY524312:OMY524313 OWU524312:OWU524313 PGQ524312:PGQ524313 PQM524312:PQM524313 QAI524312:QAI524313 QKE524312:QKE524313 QUA524312:QUA524313 RDW524312:RDW524313 RNS524312:RNS524313 RXO524312:RXO524313 SHK524312:SHK524313 SRG524312:SRG524313 TBC524312:TBC524313 TKY524312:TKY524313 TUU524312:TUU524313 UEQ524312:UEQ524313 UOM524312:UOM524313 UYI524312:UYI524313 VIE524312:VIE524313 VSA524312:VSA524313 WBW524312:WBW524313 WLS524312:WLS524313 WVO524312:WVO524313 G589848:G589849 JC589848:JC589849 SY589848:SY589849 ACU589848:ACU589849 AMQ589848:AMQ589849 AWM589848:AWM589849 BGI589848:BGI589849 BQE589848:BQE589849 CAA589848:CAA589849 CJW589848:CJW589849 CTS589848:CTS589849 DDO589848:DDO589849 DNK589848:DNK589849 DXG589848:DXG589849 EHC589848:EHC589849 EQY589848:EQY589849 FAU589848:FAU589849 FKQ589848:FKQ589849 FUM589848:FUM589849 GEI589848:GEI589849 GOE589848:GOE589849 GYA589848:GYA589849 HHW589848:HHW589849 HRS589848:HRS589849 IBO589848:IBO589849 ILK589848:ILK589849 IVG589848:IVG589849 JFC589848:JFC589849 JOY589848:JOY589849 JYU589848:JYU589849 KIQ589848:KIQ589849 KSM589848:KSM589849 LCI589848:LCI589849 LME589848:LME589849 LWA589848:LWA589849 MFW589848:MFW589849 MPS589848:MPS589849 MZO589848:MZO589849 NJK589848:NJK589849 NTG589848:NTG589849 ODC589848:ODC589849 OMY589848:OMY589849 OWU589848:OWU589849 PGQ589848:PGQ589849 PQM589848:PQM589849 QAI589848:QAI589849 QKE589848:QKE589849 QUA589848:QUA589849 RDW589848:RDW589849 RNS589848:RNS589849 RXO589848:RXO589849 SHK589848:SHK589849 SRG589848:SRG589849 TBC589848:TBC589849 TKY589848:TKY589849 TUU589848:TUU589849 UEQ589848:UEQ589849 UOM589848:UOM589849 UYI589848:UYI589849 VIE589848:VIE589849 VSA589848:VSA589849 WBW589848:WBW589849 WLS589848:WLS589849 WVO589848:WVO589849 G655384:G655385 JC655384:JC655385 SY655384:SY655385 ACU655384:ACU655385 AMQ655384:AMQ655385 AWM655384:AWM655385 BGI655384:BGI655385 BQE655384:BQE655385 CAA655384:CAA655385 CJW655384:CJW655385 CTS655384:CTS655385 DDO655384:DDO655385 DNK655384:DNK655385 DXG655384:DXG655385 EHC655384:EHC655385 EQY655384:EQY655385 FAU655384:FAU655385 FKQ655384:FKQ655385 FUM655384:FUM655385 GEI655384:GEI655385 GOE655384:GOE655385 GYA655384:GYA655385 HHW655384:HHW655385 HRS655384:HRS655385 IBO655384:IBO655385 ILK655384:ILK655385 IVG655384:IVG655385 JFC655384:JFC655385 JOY655384:JOY655385 JYU655384:JYU655385 KIQ655384:KIQ655385 KSM655384:KSM655385 LCI655384:LCI655385 LME655384:LME655385 LWA655384:LWA655385 MFW655384:MFW655385 MPS655384:MPS655385 MZO655384:MZO655385 NJK655384:NJK655385 NTG655384:NTG655385 ODC655384:ODC655385 OMY655384:OMY655385 OWU655384:OWU655385 PGQ655384:PGQ655385 PQM655384:PQM655385 QAI655384:QAI655385 QKE655384:QKE655385 QUA655384:QUA655385 RDW655384:RDW655385 RNS655384:RNS655385 RXO655384:RXO655385 SHK655384:SHK655385 SRG655384:SRG655385 TBC655384:TBC655385 TKY655384:TKY655385 TUU655384:TUU655385 UEQ655384:UEQ655385 UOM655384:UOM655385 UYI655384:UYI655385 VIE655384:VIE655385 VSA655384:VSA655385 WBW655384:WBW655385 WLS655384:WLS655385 WVO655384:WVO655385 G720920:G720921 JC720920:JC720921 SY720920:SY720921 ACU720920:ACU720921 AMQ720920:AMQ720921 AWM720920:AWM720921 BGI720920:BGI720921 BQE720920:BQE720921 CAA720920:CAA720921 CJW720920:CJW720921 CTS720920:CTS720921 DDO720920:DDO720921 DNK720920:DNK720921 DXG720920:DXG720921 EHC720920:EHC720921 EQY720920:EQY720921 FAU720920:FAU720921 FKQ720920:FKQ720921 FUM720920:FUM720921 GEI720920:GEI720921 GOE720920:GOE720921 GYA720920:GYA720921 HHW720920:HHW720921 HRS720920:HRS720921 IBO720920:IBO720921 ILK720920:ILK720921 IVG720920:IVG720921 JFC720920:JFC720921 JOY720920:JOY720921 JYU720920:JYU720921 KIQ720920:KIQ720921 KSM720920:KSM720921 LCI720920:LCI720921 LME720920:LME720921 LWA720920:LWA720921 MFW720920:MFW720921 MPS720920:MPS720921 MZO720920:MZO720921 NJK720920:NJK720921 NTG720920:NTG720921 ODC720920:ODC720921 OMY720920:OMY720921 OWU720920:OWU720921 PGQ720920:PGQ720921 PQM720920:PQM720921 QAI720920:QAI720921 QKE720920:QKE720921 QUA720920:QUA720921 RDW720920:RDW720921 RNS720920:RNS720921 RXO720920:RXO720921 SHK720920:SHK720921 SRG720920:SRG720921 TBC720920:TBC720921 TKY720920:TKY720921 TUU720920:TUU720921 UEQ720920:UEQ720921 UOM720920:UOM720921 UYI720920:UYI720921 VIE720920:VIE720921 VSA720920:VSA720921 WBW720920:WBW720921 WLS720920:WLS720921 WVO720920:WVO720921 G786456:G786457 JC786456:JC786457 SY786456:SY786457 ACU786456:ACU786457 AMQ786456:AMQ786457 AWM786456:AWM786457 BGI786456:BGI786457 BQE786456:BQE786457 CAA786456:CAA786457 CJW786456:CJW786457 CTS786456:CTS786457 DDO786456:DDO786457 DNK786456:DNK786457 DXG786456:DXG786457 EHC786456:EHC786457 EQY786456:EQY786457 FAU786456:FAU786457 FKQ786456:FKQ786457 FUM786456:FUM786457 GEI786456:GEI786457 GOE786456:GOE786457 GYA786456:GYA786457 HHW786456:HHW786457 HRS786456:HRS786457 IBO786456:IBO786457 ILK786456:ILK786457 IVG786456:IVG786457 JFC786456:JFC786457 JOY786456:JOY786457 JYU786456:JYU786457 KIQ786456:KIQ786457 KSM786456:KSM786457 LCI786456:LCI786457 LME786456:LME786457 LWA786456:LWA786457 MFW786456:MFW786457 MPS786456:MPS786457 MZO786456:MZO786457 NJK786456:NJK786457 NTG786456:NTG786457 ODC786456:ODC786457 OMY786456:OMY786457 OWU786456:OWU786457 PGQ786456:PGQ786457 PQM786456:PQM786457 QAI786456:QAI786457 QKE786456:QKE786457 QUA786456:QUA786457 RDW786456:RDW786457 RNS786456:RNS786457 RXO786456:RXO786457 SHK786456:SHK786457 SRG786456:SRG786457 TBC786456:TBC786457 TKY786456:TKY786457 TUU786456:TUU786457 UEQ786456:UEQ786457 UOM786456:UOM786457 UYI786456:UYI786457 VIE786456:VIE786457 VSA786456:VSA786457 WBW786456:WBW786457 WLS786456:WLS786457 WVO786456:WVO786457 G851992:G851993 JC851992:JC851993 SY851992:SY851993 ACU851992:ACU851993 AMQ851992:AMQ851993 AWM851992:AWM851993 BGI851992:BGI851993 BQE851992:BQE851993 CAA851992:CAA851993 CJW851992:CJW851993 CTS851992:CTS851993 DDO851992:DDO851993 DNK851992:DNK851993 DXG851992:DXG851993 EHC851992:EHC851993 EQY851992:EQY851993 FAU851992:FAU851993 FKQ851992:FKQ851993 FUM851992:FUM851993 GEI851992:GEI851993 GOE851992:GOE851993 GYA851992:GYA851993 HHW851992:HHW851993 HRS851992:HRS851993 IBO851992:IBO851993 ILK851992:ILK851993 IVG851992:IVG851993 JFC851992:JFC851993 JOY851992:JOY851993 JYU851992:JYU851993 KIQ851992:KIQ851993 KSM851992:KSM851993 LCI851992:LCI851993 LME851992:LME851993 LWA851992:LWA851993 MFW851992:MFW851993 MPS851992:MPS851993 MZO851992:MZO851993 NJK851992:NJK851993 NTG851992:NTG851993 ODC851992:ODC851993 OMY851992:OMY851993 OWU851992:OWU851993 PGQ851992:PGQ851993 PQM851992:PQM851993 QAI851992:QAI851993 QKE851992:QKE851993 QUA851992:QUA851993 RDW851992:RDW851993 RNS851992:RNS851993 RXO851992:RXO851993 SHK851992:SHK851993 SRG851992:SRG851993 TBC851992:TBC851993 TKY851992:TKY851993 TUU851992:TUU851993 UEQ851992:UEQ851993 UOM851992:UOM851993 UYI851992:UYI851993 VIE851992:VIE851993 VSA851992:VSA851993 WBW851992:WBW851993 WLS851992:WLS851993 WVO851992:WVO851993 G917528:G917529 JC917528:JC917529 SY917528:SY917529 ACU917528:ACU917529 AMQ917528:AMQ917529 AWM917528:AWM917529 BGI917528:BGI917529 BQE917528:BQE917529 CAA917528:CAA917529 CJW917528:CJW917529 CTS917528:CTS917529 DDO917528:DDO917529 DNK917528:DNK917529 DXG917528:DXG917529 EHC917528:EHC917529 EQY917528:EQY917529 FAU917528:FAU917529 FKQ917528:FKQ917529 FUM917528:FUM917529 GEI917528:GEI917529 GOE917528:GOE917529 GYA917528:GYA917529 HHW917528:HHW917529 HRS917528:HRS917529 IBO917528:IBO917529 ILK917528:ILK917529 IVG917528:IVG917529 JFC917528:JFC917529 JOY917528:JOY917529 JYU917528:JYU917529 KIQ917528:KIQ917529 KSM917528:KSM917529 LCI917528:LCI917529 LME917528:LME917529 LWA917528:LWA917529 MFW917528:MFW917529 MPS917528:MPS917529 MZO917528:MZO917529 NJK917528:NJK917529 NTG917528:NTG917529 ODC917528:ODC917529 OMY917528:OMY917529 OWU917528:OWU917529 PGQ917528:PGQ917529 PQM917528:PQM917529 QAI917528:QAI917529 QKE917528:QKE917529 QUA917528:QUA917529 RDW917528:RDW917529 RNS917528:RNS917529 RXO917528:RXO917529 SHK917528:SHK917529 SRG917528:SRG917529 TBC917528:TBC917529 TKY917528:TKY917529 TUU917528:TUU917529 UEQ917528:UEQ917529 UOM917528:UOM917529 UYI917528:UYI917529 VIE917528:VIE917529 VSA917528:VSA917529 WBW917528:WBW917529 WLS917528:WLS917529 WVO917528:WVO917529 G983064:G983065 JC983064:JC983065 SY983064:SY983065 ACU983064:ACU983065 AMQ983064:AMQ983065 AWM983064:AWM983065 BGI983064:BGI983065 BQE983064:BQE983065 CAA983064:CAA983065 CJW983064:CJW983065 CTS983064:CTS983065 DDO983064:DDO983065 DNK983064:DNK983065 DXG983064:DXG983065 EHC983064:EHC983065 EQY983064:EQY983065 FAU983064:FAU983065 FKQ983064:FKQ983065 FUM983064:FUM983065 GEI983064:GEI983065 GOE983064:GOE983065 GYA983064:GYA983065 HHW983064:HHW983065 HRS983064:HRS983065 IBO983064:IBO983065 ILK983064:ILK983065 IVG983064:IVG983065 JFC983064:JFC983065 JOY983064:JOY983065 JYU983064:JYU983065 KIQ983064:KIQ983065 KSM983064:KSM983065 LCI983064:LCI983065 LME983064:LME983065 LWA983064:LWA983065 MFW983064:MFW983065 MPS983064:MPS983065 MZO983064:MZO983065 NJK983064:NJK983065 NTG983064:NTG983065 ODC983064:ODC983065 OMY983064:OMY983065 OWU983064:OWU983065 PGQ983064:PGQ983065 PQM983064:PQM983065 QAI983064:QAI983065 QKE983064:QKE983065 QUA983064:QUA983065 RDW983064:RDW983065 RNS983064:RNS983065 RXO983064:RXO983065 SHK983064:SHK983065 SRG983064:SRG983065 TBC983064:TBC983065 TKY983064:TKY983065 TUU983064:TUU983065 UEQ983064:UEQ983065 UOM983064:UOM983065 UYI983064:UYI983065 VIE983064:VIE983065 VSA983064:VSA983065 WBW983064:WBW983065 WLS983064:WLS983065 WVO983064:WVO983065 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C15:C16 IY15:IY16 SU15:SU16 ACQ15:ACQ16 AMM15:AMM16 AWI15:AWI16 BGE15:BGE16 BQA15:BQA16 BZW15:BZW16 CJS15:CJS16 CTO15:CTO16 DDK15:DDK16 DNG15:DNG16 DXC15:DXC16 EGY15:EGY16 EQU15:EQU16 FAQ15:FAQ16 FKM15:FKM16 FUI15:FUI16 GEE15:GEE16 GOA15:GOA16 GXW15:GXW16 HHS15:HHS16 HRO15:HRO16 IBK15:IBK16 ILG15:ILG16 IVC15:IVC16 JEY15:JEY16 JOU15:JOU16 JYQ15:JYQ16 KIM15:KIM16 KSI15:KSI16 LCE15:LCE16 LMA15:LMA16 LVW15:LVW16 MFS15:MFS16 MPO15:MPO16 MZK15:MZK16 NJG15:NJG16 NTC15:NTC16 OCY15:OCY16 OMU15:OMU16 OWQ15:OWQ16 PGM15:PGM16 PQI15:PQI16 QAE15:QAE16 QKA15:QKA16 QTW15:QTW16 RDS15:RDS16 RNO15:RNO16 RXK15:RXK16 SHG15:SHG16 SRC15:SRC16 TAY15:TAY16 TKU15:TKU16 TUQ15:TUQ16 UEM15:UEM16 UOI15:UOI16 UYE15:UYE16 VIA15:VIA16 VRW15:VRW16 WBS15:WBS16 WLO15:WLO16 WVK15:WVK16 C65551:C65552 IY65551:IY65552 SU65551:SU65552 ACQ65551:ACQ65552 AMM65551:AMM65552 AWI65551:AWI65552 BGE65551:BGE65552 BQA65551:BQA65552 BZW65551:BZW65552 CJS65551:CJS65552 CTO65551:CTO65552 DDK65551:DDK65552 DNG65551:DNG65552 DXC65551:DXC65552 EGY65551:EGY65552 EQU65551:EQU65552 FAQ65551:FAQ65552 FKM65551:FKM65552 FUI65551:FUI65552 GEE65551:GEE65552 GOA65551:GOA65552 GXW65551:GXW65552 HHS65551:HHS65552 HRO65551:HRO65552 IBK65551:IBK65552 ILG65551:ILG65552 IVC65551:IVC65552 JEY65551:JEY65552 JOU65551:JOU65552 JYQ65551:JYQ65552 KIM65551:KIM65552 KSI65551:KSI65552 LCE65551:LCE65552 LMA65551:LMA65552 LVW65551:LVW65552 MFS65551:MFS65552 MPO65551:MPO65552 MZK65551:MZK65552 NJG65551:NJG65552 NTC65551:NTC65552 OCY65551:OCY65552 OMU65551:OMU65552 OWQ65551:OWQ65552 PGM65551:PGM65552 PQI65551:PQI65552 QAE65551:QAE65552 QKA65551:QKA65552 QTW65551:QTW65552 RDS65551:RDS65552 RNO65551:RNO65552 RXK65551:RXK65552 SHG65551:SHG65552 SRC65551:SRC65552 TAY65551:TAY65552 TKU65551:TKU65552 TUQ65551:TUQ65552 UEM65551:UEM65552 UOI65551:UOI65552 UYE65551:UYE65552 VIA65551:VIA65552 VRW65551:VRW65552 WBS65551:WBS65552 WLO65551:WLO65552 WVK65551:WVK65552 C131087:C131088 IY131087:IY131088 SU131087:SU131088 ACQ131087:ACQ131088 AMM131087:AMM131088 AWI131087:AWI131088 BGE131087:BGE131088 BQA131087:BQA131088 BZW131087:BZW131088 CJS131087:CJS131088 CTO131087:CTO131088 DDK131087:DDK131088 DNG131087:DNG131088 DXC131087:DXC131088 EGY131087:EGY131088 EQU131087:EQU131088 FAQ131087:FAQ131088 FKM131087:FKM131088 FUI131087:FUI131088 GEE131087:GEE131088 GOA131087:GOA131088 GXW131087:GXW131088 HHS131087:HHS131088 HRO131087:HRO131088 IBK131087:IBK131088 ILG131087:ILG131088 IVC131087:IVC131088 JEY131087:JEY131088 JOU131087:JOU131088 JYQ131087:JYQ131088 KIM131087:KIM131088 KSI131087:KSI131088 LCE131087:LCE131088 LMA131087:LMA131088 LVW131087:LVW131088 MFS131087:MFS131088 MPO131087:MPO131088 MZK131087:MZK131088 NJG131087:NJG131088 NTC131087:NTC131088 OCY131087:OCY131088 OMU131087:OMU131088 OWQ131087:OWQ131088 PGM131087:PGM131088 PQI131087:PQI131088 QAE131087:QAE131088 QKA131087:QKA131088 QTW131087:QTW131088 RDS131087:RDS131088 RNO131087:RNO131088 RXK131087:RXK131088 SHG131087:SHG131088 SRC131087:SRC131088 TAY131087:TAY131088 TKU131087:TKU131088 TUQ131087:TUQ131088 UEM131087:UEM131088 UOI131087:UOI131088 UYE131087:UYE131088 VIA131087:VIA131088 VRW131087:VRW131088 WBS131087:WBS131088 WLO131087:WLO131088 WVK131087:WVK131088 C196623:C196624 IY196623:IY196624 SU196623:SU196624 ACQ196623:ACQ196624 AMM196623:AMM196624 AWI196623:AWI196624 BGE196623:BGE196624 BQA196623:BQA196624 BZW196623:BZW196624 CJS196623:CJS196624 CTO196623:CTO196624 DDK196623:DDK196624 DNG196623:DNG196624 DXC196623:DXC196624 EGY196623:EGY196624 EQU196623:EQU196624 FAQ196623:FAQ196624 FKM196623:FKM196624 FUI196623:FUI196624 GEE196623:GEE196624 GOA196623:GOA196624 GXW196623:GXW196624 HHS196623:HHS196624 HRO196623:HRO196624 IBK196623:IBK196624 ILG196623:ILG196624 IVC196623:IVC196624 JEY196623:JEY196624 JOU196623:JOU196624 JYQ196623:JYQ196624 KIM196623:KIM196624 KSI196623:KSI196624 LCE196623:LCE196624 LMA196623:LMA196624 LVW196623:LVW196624 MFS196623:MFS196624 MPO196623:MPO196624 MZK196623:MZK196624 NJG196623:NJG196624 NTC196623:NTC196624 OCY196623:OCY196624 OMU196623:OMU196624 OWQ196623:OWQ196624 PGM196623:PGM196624 PQI196623:PQI196624 QAE196623:QAE196624 QKA196623:QKA196624 QTW196623:QTW196624 RDS196623:RDS196624 RNO196623:RNO196624 RXK196623:RXK196624 SHG196623:SHG196624 SRC196623:SRC196624 TAY196623:TAY196624 TKU196623:TKU196624 TUQ196623:TUQ196624 UEM196623:UEM196624 UOI196623:UOI196624 UYE196623:UYE196624 VIA196623:VIA196624 VRW196623:VRW196624 WBS196623:WBS196624 WLO196623:WLO196624 WVK196623:WVK196624 C262159:C262160 IY262159:IY262160 SU262159:SU262160 ACQ262159:ACQ262160 AMM262159:AMM262160 AWI262159:AWI262160 BGE262159:BGE262160 BQA262159:BQA262160 BZW262159:BZW262160 CJS262159:CJS262160 CTO262159:CTO262160 DDK262159:DDK262160 DNG262159:DNG262160 DXC262159:DXC262160 EGY262159:EGY262160 EQU262159:EQU262160 FAQ262159:FAQ262160 FKM262159:FKM262160 FUI262159:FUI262160 GEE262159:GEE262160 GOA262159:GOA262160 GXW262159:GXW262160 HHS262159:HHS262160 HRO262159:HRO262160 IBK262159:IBK262160 ILG262159:ILG262160 IVC262159:IVC262160 JEY262159:JEY262160 JOU262159:JOU262160 JYQ262159:JYQ262160 KIM262159:KIM262160 KSI262159:KSI262160 LCE262159:LCE262160 LMA262159:LMA262160 LVW262159:LVW262160 MFS262159:MFS262160 MPO262159:MPO262160 MZK262159:MZK262160 NJG262159:NJG262160 NTC262159:NTC262160 OCY262159:OCY262160 OMU262159:OMU262160 OWQ262159:OWQ262160 PGM262159:PGM262160 PQI262159:PQI262160 QAE262159:QAE262160 QKA262159:QKA262160 QTW262159:QTW262160 RDS262159:RDS262160 RNO262159:RNO262160 RXK262159:RXK262160 SHG262159:SHG262160 SRC262159:SRC262160 TAY262159:TAY262160 TKU262159:TKU262160 TUQ262159:TUQ262160 UEM262159:UEM262160 UOI262159:UOI262160 UYE262159:UYE262160 VIA262159:VIA262160 VRW262159:VRW262160 WBS262159:WBS262160 WLO262159:WLO262160 WVK262159:WVK262160 C327695:C327696 IY327695:IY327696 SU327695:SU327696 ACQ327695:ACQ327696 AMM327695:AMM327696 AWI327695:AWI327696 BGE327695:BGE327696 BQA327695:BQA327696 BZW327695:BZW327696 CJS327695:CJS327696 CTO327695:CTO327696 DDK327695:DDK327696 DNG327695:DNG327696 DXC327695:DXC327696 EGY327695:EGY327696 EQU327695:EQU327696 FAQ327695:FAQ327696 FKM327695:FKM327696 FUI327695:FUI327696 GEE327695:GEE327696 GOA327695:GOA327696 GXW327695:GXW327696 HHS327695:HHS327696 HRO327695:HRO327696 IBK327695:IBK327696 ILG327695:ILG327696 IVC327695:IVC327696 JEY327695:JEY327696 JOU327695:JOU327696 JYQ327695:JYQ327696 KIM327695:KIM327696 KSI327695:KSI327696 LCE327695:LCE327696 LMA327695:LMA327696 LVW327695:LVW327696 MFS327695:MFS327696 MPO327695:MPO327696 MZK327695:MZK327696 NJG327695:NJG327696 NTC327695:NTC327696 OCY327695:OCY327696 OMU327695:OMU327696 OWQ327695:OWQ327696 PGM327695:PGM327696 PQI327695:PQI327696 QAE327695:QAE327696 QKA327695:QKA327696 QTW327695:QTW327696 RDS327695:RDS327696 RNO327695:RNO327696 RXK327695:RXK327696 SHG327695:SHG327696 SRC327695:SRC327696 TAY327695:TAY327696 TKU327695:TKU327696 TUQ327695:TUQ327696 UEM327695:UEM327696 UOI327695:UOI327696 UYE327695:UYE327696 VIA327695:VIA327696 VRW327695:VRW327696 WBS327695:WBS327696 WLO327695:WLO327696 WVK327695:WVK327696 C393231:C393232 IY393231:IY393232 SU393231:SU393232 ACQ393231:ACQ393232 AMM393231:AMM393232 AWI393231:AWI393232 BGE393231:BGE393232 BQA393231:BQA393232 BZW393231:BZW393232 CJS393231:CJS393232 CTO393231:CTO393232 DDK393231:DDK393232 DNG393231:DNG393232 DXC393231:DXC393232 EGY393231:EGY393232 EQU393231:EQU393232 FAQ393231:FAQ393232 FKM393231:FKM393232 FUI393231:FUI393232 GEE393231:GEE393232 GOA393231:GOA393232 GXW393231:GXW393232 HHS393231:HHS393232 HRO393231:HRO393232 IBK393231:IBK393232 ILG393231:ILG393232 IVC393231:IVC393232 JEY393231:JEY393232 JOU393231:JOU393232 JYQ393231:JYQ393232 KIM393231:KIM393232 KSI393231:KSI393232 LCE393231:LCE393232 LMA393231:LMA393232 LVW393231:LVW393232 MFS393231:MFS393232 MPO393231:MPO393232 MZK393231:MZK393232 NJG393231:NJG393232 NTC393231:NTC393232 OCY393231:OCY393232 OMU393231:OMU393232 OWQ393231:OWQ393232 PGM393231:PGM393232 PQI393231:PQI393232 QAE393231:QAE393232 QKA393231:QKA393232 QTW393231:QTW393232 RDS393231:RDS393232 RNO393231:RNO393232 RXK393231:RXK393232 SHG393231:SHG393232 SRC393231:SRC393232 TAY393231:TAY393232 TKU393231:TKU393232 TUQ393231:TUQ393232 UEM393231:UEM393232 UOI393231:UOI393232 UYE393231:UYE393232 VIA393231:VIA393232 VRW393231:VRW393232 WBS393231:WBS393232 WLO393231:WLO393232 WVK393231:WVK393232 C458767:C458768 IY458767:IY458768 SU458767:SU458768 ACQ458767:ACQ458768 AMM458767:AMM458768 AWI458767:AWI458768 BGE458767:BGE458768 BQA458767:BQA458768 BZW458767:BZW458768 CJS458767:CJS458768 CTO458767:CTO458768 DDK458767:DDK458768 DNG458767:DNG458768 DXC458767:DXC458768 EGY458767:EGY458768 EQU458767:EQU458768 FAQ458767:FAQ458768 FKM458767:FKM458768 FUI458767:FUI458768 GEE458767:GEE458768 GOA458767:GOA458768 GXW458767:GXW458768 HHS458767:HHS458768 HRO458767:HRO458768 IBK458767:IBK458768 ILG458767:ILG458768 IVC458767:IVC458768 JEY458767:JEY458768 JOU458767:JOU458768 JYQ458767:JYQ458768 KIM458767:KIM458768 KSI458767:KSI458768 LCE458767:LCE458768 LMA458767:LMA458768 LVW458767:LVW458768 MFS458767:MFS458768 MPO458767:MPO458768 MZK458767:MZK458768 NJG458767:NJG458768 NTC458767:NTC458768 OCY458767:OCY458768 OMU458767:OMU458768 OWQ458767:OWQ458768 PGM458767:PGM458768 PQI458767:PQI458768 QAE458767:QAE458768 QKA458767:QKA458768 QTW458767:QTW458768 RDS458767:RDS458768 RNO458767:RNO458768 RXK458767:RXK458768 SHG458767:SHG458768 SRC458767:SRC458768 TAY458767:TAY458768 TKU458767:TKU458768 TUQ458767:TUQ458768 UEM458767:UEM458768 UOI458767:UOI458768 UYE458767:UYE458768 VIA458767:VIA458768 VRW458767:VRW458768 WBS458767:WBS458768 WLO458767:WLO458768 WVK458767:WVK458768 C524303:C524304 IY524303:IY524304 SU524303:SU524304 ACQ524303:ACQ524304 AMM524303:AMM524304 AWI524303:AWI524304 BGE524303:BGE524304 BQA524303:BQA524304 BZW524303:BZW524304 CJS524303:CJS524304 CTO524303:CTO524304 DDK524303:DDK524304 DNG524303:DNG524304 DXC524303:DXC524304 EGY524303:EGY524304 EQU524303:EQU524304 FAQ524303:FAQ524304 FKM524303:FKM524304 FUI524303:FUI524304 GEE524303:GEE524304 GOA524303:GOA524304 GXW524303:GXW524304 HHS524303:HHS524304 HRO524303:HRO524304 IBK524303:IBK524304 ILG524303:ILG524304 IVC524303:IVC524304 JEY524303:JEY524304 JOU524303:JOU524304 JYQ524303:JYQ524304 KIM524303:KIM524304 KSI524303:KSI524304 LCE524303:LCE524304 LMA524303:LMA524304 LVW524303:LVW524304 MFS524303:MFS524304 MPO524303:MPO524304 MZK524303:MZK524304 NJG524303:NJG524304 NTC524303:NTC524304 OCY524303:OCY524304 OMU524303:OMU524304 OWQ524303:OWQ524304 PGM524303:PGM524304 PQI524303:PQI524304 QAE524303:QAE524304 QKA524303:QKA524304 QTW524303:QTW524304 RDS524303:RDS524304 RNO524303:RNO524304 RXK524303:RXK524304 SHG524303:SHG524304 SRC524303:SRC524304 TAY524303:TAY524304 TKU524303:TKU524304 TUQ524303:TUQ524304 UEM524303:UEM524304 UOI524303:UOI524304 UYE524303:UYE524304 VIA524303:VIA524304 VRW524303:VRW524304 WBS524303:WBS524304 WLO524303:WLO524304 WVK524303:WVK524304 C589839:C589840 IY589839:IY589840 SU589839:SU589840 ACQ589839:ACQ589840 AMM589839:AMM589840 AWI589839:AWI589840 BGE589839:BGE589840 BQA589839:BQA589840 BZW589839:BZW589840 CJS589839:CJS589840 CTO589839:CTO589840 DDK589839:DDK589840 DNG589839:DNG589840 DXC589839:DXC589840 EGY589839:EGY589840 EQU589839:EQU589840 FAQ589839:FAQ589840 FKM589839:FKM589840 FUI589839:FUI589840 GEE589839:GEE589840 GOA589839:GOA589840 GXW589839:GXW589840 HHS589839:HHS589840 HRO589839:HRO589840 IBK589839:IBK589840 ILG589839:ILG589840 IVC589839:IVC589840 JEY589839:JEY589840 JOU589839:JOU589840 JYQ589839:JYQ589840 KIM589839:KIM589840 KSI589839:KSI589840 LCE589839:LCE589840 LMA589839:LMA589840 LVW589839:LVW589840 MFS589839:MFS589840 MPO589839:MPO589840 MZK589839:MZK589840 NJG589839:NJG589840 NTC589839:NTC589840 OCY589839:OCY589840 OMU589839:OMU589840 OWQ589839:OWQ589840 PGM589839:PGM589840 PQI589839:PQI589840 QAE589839:QAE589840 QKA589839:QKA589840 QTW589839:QTW589840 RDS589839:RDS589840 RNO589839:RNO589840 RXK589839:RXK589840 SHG589839:SHG589840 SRC589839:SRC589840 TAY589839:TAY589840 TKU589839:TKU589840 TUQ589839:TUQ589840 UEM589839:UEM589840 UOI589839:UOI589840 UYE589839:UYE589840 VIA589839:VIA589840 VRW589839:VRW589840 WBS589839:WBS589840 WLO589839:WLO589840 WVK589839:WVK589840 C655375:C655376 IY655375:IY655376 SU655375:SU655376 ACQ655375:ACQ655376 AMM655375:AMM655376 AWI655375:AWI655376 BGE655375:BGE655376 BQA655375:BQA655376 BZW655375:BZW655376 CJS655375:CJS655376 CTO655375:CTO655376 DDK655375:DDK655376 DNG655375:DNG655376 DXC655375:DXC655376 EGY655375:EGY655376 EQU655375:EQU655376 FAQ655375:FAQ655376 FKM655375:FKM655376 FUI655375:FUI655376 GEE655375:GEE655376 GOA655375:GOA655376 GXW655375:GXW655376 HHS655375:HHS655376 HRO655375:HRO655376 IBK655375:IBK655376 ILG655375:ILG655376 IVC655375:IVC655376 JEY655375:JEY655376 JOU655375:JOU655376 JYQ655375:JYQ655376 KIM655375:KIM655376 KSI655375:KSI655376 LCE655375:LCE655376 LMA655375:LMA655376 LVW655375:LVW655376 MFS655375:MFS655376 MPO655375:MPO655376 MZK655375:MZK655376 NJG655375:NJG655376 NTC655375:NTC655376 OCY655375:OCY655376 OMU655375:OMU655376 OWQ655375:OWQ655376 PGM655375:PGM655376 PQI655375:PQI655376 QAE655375:QAE655376 QKA655375:QKA655376 QTW655375:QTW655376 RDS655375:RDS655376 RNO655375:RNO655376 RXK655375:RXK655376 SHG655375:SHG655376 SRC655375:SRC655376 TAY655375:TAY655376 TKU655375:TKU655376 TUQ655375:TUQ655376 UEM655375:UEM655376 UOI655375:UOI655376 UYE655375:UYE655376 VIA655375:VIA655376 VRW655375:VRW655376 WBS655375:WBS655376 WLO655375:WLO655376 WVK655375:WVK655376 C720911:C720912 IY720911:IY720912 SU720911:SU720912 ACQ720911:ACQ720912 AMM720911:AMM720912 AWI720911:AWI720912 BGE720911:BGE720912 BQA720911:BQA720912 BZW720911:BZW720912 CJS720911:CJS720912 CTO720911:CTO720912 DDK720911:DDK720912 DNG720911:DNG720912 DXC720911:DXC720912 EGY720911:EGY720912 EQU720911:EQU720912 FAQ720911:FAQ720912 FKM720911:FKM720912 FUI720911:FUI720912 GEE720911:GEE720912 GOA720911:GOA720912 GXW720911:GXW720912 HHS720911:HHS720912 HRO720911:HRO720912 IBK720911:IBK720912 ILG720911:ILG720912 IVC720911:IVC720912 JEY720911:JEY720912 JOU720911:JOU720912 JYQ720911:JYQ720912 KIM720911:KIM720912 KSI720911:KSI720912 LCE720911:LCE720912 LMA720911:LMA720912 LVW720911:LVW720912 MFS720911:MFS720912 MPO720911:MPO720912 MZK720911:MZK720912 NJG720911:NJG720912 NTC720911:NTC720912 OCY720911:OCY720912 OMU720911:OMU720912 OWQ720911:OWQ720912 PGM720911:PGM720912 PQI720911:PQI720912 QAE720911:QAE720912 QKA720911:QKA720912 QTW720911:QTW720912 RDS720911:RDS720912 RNO720911:RNO720912 RXK720911:RXK720912 SHG720911:SHG720912 SRC720911:SRC720912 TAY720911:TAY720912 TKU720911:TKU720912 TUQ720911:TUQ720912 UEM720911:UEM720912 UOI720911:UOI720912 UYE720911:UYE720912 VIA720911:VIA720912 VRW720911:VRW720912 WBS720911:WBS720912 WLO720911:WLO720912 WVK720911:WVK720912 C786447:C786448 IY786447:IY786448 SU786447:SU786448 ACQ786447:ACQ786448 AMM786447:AMM786448 AWI786447:AWI786448 BGE786447:BGE786448 BQA786447:BQA786448 BZW786447:BZW786448 CJS786447:CJS786448 CTO786447:CTO786448 DDK786447:DDK786448 DNG786447:DNG786448 DXC786447:DXC786448 EGY786447:EGY786448 EQU786447:EQU786448 FAQ786447:FAQ786448 FKM786447:FKM786448 FUI786447:FUI786448 GEE786447:GEE786448 GOA786447:GOA786448 GXW786447:GXW786448 HHS786447:HHS786448 HRO786447:HRO786448 IBK786447:IBK786448 ILG786447:ILG786448 IVC786447:IVC786448 JEY786447:JEY786448 JOU786447:JOU786448 JYQ786447:JYQ786448 KIM786447:KIM786448 KSI786447:KSI786448 LCE786447:LCE786448 LMA786447:LMA786448 LVW786447:LVW786448 MFS786447:MFS786448 MPO786447:MPO786448 MZK786447:MZK786448 NJG786447:NJG786448 NTC786447:NTC786448 OCY786447:OCY786448 OMU786447:OMU786448 OWQ786447:OWQ786448 PGM786447:PGM786448 PQI786447:PQI786448 QAE786447:QAE786448 QKA786447:QKA786448 QTW786447:QTW786448 RDS786447:RDS786448 RNO786447:RNO786448 RXK786447:RXK786448 SHG786447:SHG786448 SRC786447:SRC786448 TAY786447:TAY786448 TKU786447:TKU786448 TUQ786447:TUQ786448 UEM786447:UEM786448 UOI786447:UOI786448 UYE786447:UYE786448 VIA786447:VIA786448 VRW786447:VRW786448 WBS786447:WBS786448 WLO786447:WLO786448 WVK786447:WVK786448 C851983:C851984 IY851983:IY851984 SU851983:SU851984 ACQ851983:ACQ851984 AMM851983:AMM851984 AWI851983:AWI851984 BGE851983:BGE851984 BQA851983:BQA851984 BZW851983:BZW851984 CJS851983:CJS851984 CTO851983:CTO851984 DDK851983:DDK851984 DNG851983:DNG851984 DXC851983:DXC851984 EGY851983:EGY851984 EQU851983:EQU851984 FAQ851983:FAQ851984 FKM851983:FKM851984 FUI851983:FUI851984 GEE851983:GEE851984 GOA851983:GOA851984 GXW851983:GXW851984 HHS851983:HHS851984 HRO851983:HRO851984 IBK851983:IBK851984 ILG851983:ILG851984 IVC851983:IVC851984 JEY851983:JEY851984 JOU851983:JOU851984 JYQ851983:JYQ851984 KIM851983:KIM851984 KSI851983:KSI851984 LCE851983:LCE851984 LMA851983:LMA851984 LVW851983:LVW851984 MFS851983:MFS851984 MPO851983:MPO851984 MZK851983:MZK851984 NJG851983:NJG851984 NTC851983:NTC851984 OCY851983:OCY851984 OMU851983:OMU851984 OWQ851983:OWQ851984 PGM851983:PGM851984 PQI851983:PQI851984 QAE851983:QAE851984 QKA851983:QKA851984 QTW851983:QTW851984 RDS851983:RDS851984 RNO851983:RNO851984 RXK851983:RXK851984 SHG851983:SHG851984 SRC851983:SRC851984 TAY851983:TAY851984 TKU851983:TKU851984 TUQ851983:TUQ851984 UEM851983:UEM851984 UOI851983:UOI851984 UYE851983:UYE851984 VIA851983:VIA851984 VRW851983:VRW851984 WBS851983:WBS851984 WLO851983:WLO851984 WVK851983:WVK851984 C917519:C917520 IY917519:IY917520 SU917519:SU917520 ACQ917519:ACQ917520 AMM917519:AMM917520 AWI917519:AWI917520 BGE917519:BGE917520 BQA917519:BQA917520 BZW917519:BZW917520 CJS917519:CJS917520 CTO917519:CTO917520 DDK917519:DDK917520 DNG917519:DNG917520 DXC917519:DXC917520 EGY917519:EGY917520 EQU917519:EQU917520 FAQ917519:FAQ917520 FKM917519:FKM917520 FUI917519:FUI917520 GEE917519:GEE917520 GOA917519:GOA917520 GXW917519:GXW917520 HHS917519:HHS917520 HRO917519:HRO917520 IBK917519:IBK917520 ILG917519:ILG917520 IVC917519:IVC917520 JEY917519:JEY917520 JOU917519:JOU917520 JYQ917519:JYQ917520 KIM917519:KIM917520 KSI917519:KSI917520 LCE917519:LCE917520 LMA917519:LMA917520 LVW917519:LVW917520 MFS917519:MFS917520 MPO917519:MPO917520 MZK917519:MZK917520 NJG917519:NJG917520 NTC917519:NTC917520 OCY917519:OCY917520 OMU917519:OMU917520 OWQ917519:OWQ917520 PGM917519:PGM917520 PQI917519:PQI917520 QAE917519:QAE917520 QKA917519:QKA917520 QTW917519:QTW917520 RDS917519:RDS917520 RNO917519:RNO917520 RXK917519:RXK917520 SHG917519:SHG917520 SRC917519:SRC917520 TAY917519:TAY917520 TKU917519:TKU917520 TUQ917519:TUQ917520 UEM917519:UEM917520 UOI917519:UOI917520 UYE917519:UYE917520 VIA917519:VIA917520 VRW917519:VRW917520 WBS917519:WBS917520 WLO917519:WLO917520 WVK917519:WVK917520 C983055:C983056 IY983055:IY983056 SU983055:SU983056 ACQ983055:ACQ983056 AMM983055:AMM983056 AWI983055:AWI983056 BGE983055:BGE983056 BQA983055:BQA983056 BZW983055:BZW983056 CJS983055:CJS983056 CTO983055:CTO983056 DDK983055:DDK983056 DNG983055:DNG983056 DXC983055:DXC983056 EGY983055:EGY983056 EQU983055:EQU983056 FAQ983055:FAQ983056 FKM983055:FKM983056 FUI983055:FUI983056 GEE983055:GEE983056 GOA983055:GOA983056 GXW983055:GXW983056 HHS983055:HHS983056 HRO983055:HRO983056 IBK983055:IBK983056 ILG983055:ILG983056 IVC983055:IVC983056 JEY983055:JEY983056 JOU983055:JOU983056 JYQ983055:JYQ983056 KIM983055:KIM983056 KSI983055:KSI983056 LCE983055:LCE983056 LMA983055:LMA983056 LVW983055:LVW983056 MFS983055:MFS983056 MPO983055:MPO983056 MZK983055:MZK983056 NJG983055:NJG983056 NTC983055:NTC983056 OCY983055:OCY983056 OMU983055:OMU983056 OWQ983055:OWQ983056 PGM983055:PGM983056 PQI983055:PQI983056 QAE983055:QAE983056 QKA983055:QKA983056 QTW983055:QTW983056 RDS983055:RDS983056 RNO983055:RNO983056 RXK983055:RXK983056 SHG983055:SHG983056 SRC983055:SRC983056 TAY983055:TAY983056 TKU983055:TKU983056 TUQ983055:TUQ983056 UEM983055:UEM983056 UOI983055:UOI983056 UYE983055:UYE983056 VIA983055:VIA983056 VRW983055:VRW983056 WBS983055:WBS983056 WLO983055:WLO983056 WVK983055:WVK983056 C21:C23 IY21:IY23 SU21:SU23 ACQ21:ACQ23 AMM21:AMM23 AWI21:AWI23 BGE21:BGE23 BQA21:BQA23 BZW21:BZW23 CJS21:CJS23 CTO21:CTO23 DDK21:DDK23 DNG21:DNG23 DXC21:DXC23 EGY21:EGY23 EQU21:EQU23 FAQ21:FAQ23 FKM21:FKM23 FUI21:FUI23 GEE21:GEE23 GOA21:GOA23 GXW21:GXW23 HHS21:HHS23 HRO21:HRO23 IBK21:IBK23 ILG21:ILG23 IVC21:IVC23 JEY21:JEY23 JOU21:JOU23 JYQ21:JYQ23 KIM21:KIM23 KSI21:KSI23 LCE21:LCE23 LMA21:LMA23 LVW21:LVW23 MFS21:MFS23 MPO21:MPO23 MZK21:MZK23 NJG21:NJG23 NTC21:NTC23 OCY21:OCY23 OMU21:OMU23 OWQ21:OWQ23 PGM21:PGM23 PQI21:PQI23 QAE21:QAE23 QKA21:QKA23 QTW21:QTW23 RDS21:RDS23 RNO21:RNO23 RXK21:RXK23 SHG21:SHG23 SRC21:SRC23 TAY21:TAY23 TKU21:TKU23 TUQ21:TUQ23 UEM21:UEM23 UOI21:UOI23 UYE21:UYE23 VIA21:VIA23 VRW21:VRW23 WBS21:WBS23 WLO21:WLO23 WVK21:WVK23 C65557:C65559 IY65557:IY65559 SU65557:SU65559 ACQ65557:ACQ65559 AMM65557:AMM65559 AWI65557:AWI65559 BGE65557:BGE65559 BQA65557:BQA65559 BZW65557:BZW65559 CJS65557:CJS65559 CTO65557:CTO65559 DDK65557:DDK65559 DNG65557:DNG65559 DXC65557:DXC65559 EGY65557:EGY65559 EQU65557:EQU65559 FAQ65557:FAQ65559 FKM65557:FKM65559 FUI65557:FUI65559 GEE65557:GEE65559 GOA65557:GOA65559 GXW65557:GXW65559 HHS65557:HHS65559 HRO65557:HRO65559 IBK65557:IBK65559 ILG65557:ILG65559 IVC65557:IVC65559 JEY65557:JEY65559 JOU65557:JOU65559 JYQ65557:JYQ65559 KIM65557:KIM65559 KSI65557:KSI65559 LCE65557:LCE65559 LMA65557:LMA65559 LVW65557:LVW65559 MFS65557:MFS65559 MPO65557:MPO65559 MZK65557:MZK65559 NJG65557:NJG65559 NTC65557:NTC65559 OCY65557:OCY65559 OMU65557:OMU65559 OWQ65557:OWQ65559 PGM65557:PGM65559 PQI65557:PQI65559 QAE65557:QAE65559 QKA65557:QKA65559 QTW65557:QTW65559 RDS65557:RDS65559 RNO65557:RNO65559 RXK65557:RXK65559 SHG65557:SHG65559 SRC65557:SRC65559 TAY65557:TAY65559 TKU65557:TKU65559 TUQ65557:TUQ65559 UEM65557:UEM65559 UOI65557:UOI65559 UYE65557:UYE65559 VIA65557:VIA65559 VRW65557:VRW65559 WBS65557:WBS65559 WLO65557:WLO65559 WVK65557:WVK65559 C131093:C131095 IY131093:IY131095 SU131093:SU131095 ACQ131093:ACQ131095 AMM131093:AMM131095 AWI131093:AWI131095 BGE131093:BGE131095 BQA131093:BQA131095 BZW131093:BZW131095 CJS131093:CJS131095 CTO131093:CTO131095 DDK131093:DDK131095 DNG131093:DNG131095 DXC131093:DXC131095 EGY131093:EGY131095 EQU131093:EQU131095 FAQ131093:FAQ131095 FKM131093:FKM131095 FUI131093:FUI131095 GEE131093:GEE131095 GOA131093:GOA131095 GXW131093:GXW131095 HHS131093:HHS131095 HRO131093:HRO131095 IBK131093:IBK131095 ILG131093:ILG131095 IVC131093:IVC131095 JEY131093:JEY131095 JOU131093:JOU131095 JYQ131093:JYQ131095 KIM131093:KIM131095 KSI131093:KSI131095 LCE131093:LCE131095 LMA131093:LMA131095 LVW131093:LVW131095 MFS131093:MFS131095 MPO131093:MPO131095 MZK131093:MZK131095 NJG131093:NJG131095 NTC131093:NTC131095 OCY131093:OCY131095 OMU131093:OMU131095 OWQ131093:OWQ131095 PGM131093:PGM131095 PQI131093:PQI131095 QAE131093:QAE131095 QKA131093:QKA131095 QTW131093:QTW131095 RDS131093:RDS131095 RNO131093:RNO131095 RXK131093:RXK131095 SHG131093:SHG131095 SRC131093:SRC131095 TAY131093:TAY131095 TKU131093:TKU131095 TUQ131093:TUQ131095 UEM131093:UEM131095 UOI131093:UOI131095 UYE131093:UYE131095 VIA131093:VIA131095 VRW131093:VRW131095 WBS131093:WBS131095 WLO131093:WLO131095 WVK131093:WVK131095 C196629:C196631 IY196629:IY196631 SU196629:SU196631 ACQ196629:ACQ196631 AMM196629:AMM196631 AWI196629:AWI196631 BGE196629:BGE196631 BQA196629:BQA196631 BZW196629:BZW196631 CJS196629:CJS196631 CTO196629:CTO196631 DDK196629:DDK196631 DNG196629:DNG196631 DXC196629:DXC196631 EGY196629:EGY196631 EQU196629:EQU196631 FAQ196629:FAQ196631 FKM196629:FKM196631 FUI196629:FUI196631 GEE196629:GEE196631 GOA196629:GOA196631 GXW196629:GXW196631 HHS196629:HHS196631 HRO196629:HRO196631 IBK196629:IBK196631 ILG196629:ILG196631 IVC196629:IVC196631 JEY196629:JEY196631 JOU196629:JOU196631 JYQ196629:JYQ196631 KIM196629:KIM196631 KSI196629:KSI196631 LCE196629:LCE196631 LMA196629:LMA196631 LVW196629:LVW196631 MFS196629:MFS196631 MPO196629:MPO196631 MZK196629:MZK196631 NJG196629:NJG196631 NTC196629:NTC196631 OCY196629:OCY196631 OMU196629:OMU196631 OWQ196629:OWQ196631 PGM196629:PGM196631 PQI196629:PQI196631 QAE196629:QAE196631 QKA196629:QKA196631 QTW196629:QTW196631 RDS196629:RDS196631 RNO196629:RNO196631 RXK196629:RXK196631 SHG196629:SHG196631 SRC196629:SRC196631 TAY196629:TAY196631 TKU196629:TKU196631 TUQ196629:TUQ196631 UEM196629:UEM196631 UOI196629:UOI196631 UYE196629:UYE196631 VIA196629:VIA196631 VRW196629:VRW196631 WBS196629:WBS196631 WLO196629:WLO196631 WVK196629:WVK196631 C262165:C262167 IY262165:IY262167 SU262165:SU262167 ACQ262165:ACQ262167 AMM262165:AMM262167 AWI262165:AWI262167 BGE262165:BGE262167 BQA262165:BQA262167 BZW262165:BZW262167 CJS262165:CJS262167 CTO262165:CTO262167 DDK262165:DDK262167 DNG262165:DNG262167 DXC262165:DXC262167 EGY262165:EGY262167 EQU262165:EQU262167 FAQ262165:FAQ262167 FKM262165:FKM262167 FUI262165:FUI262167 GEE262165:GEE262167 GOA262165:GOA262167 GXW262165:GXW262167 HHS262165:HHS262167 HRO262165:HRO262167 IBK262165:IBK262167 ILG262165:ILG262167 IVC262165:IVC262167 JEY262165:JEY262167 JOU262165:JOU262167 JYQ262165:JYQ262167 KIM262165:KIM262167 KSI262165:KSI262167 LCE262165:LCE262167 LMA262165:LMA262167 LVW262165:LVW262167 MFS262165:MFS262167 MPO262165:MPO262167 MZK262165:MZK262167 NJG262165:NJG262167 NTC262165:NTC262167 OCY262165:OCY262167 OMU262165:OMU262167 OWQ262165:OWQ262167 PGM262165:PGM262167 PQI262165:PQI262167 QAE262165:QAE262167 QKA262165:QKA262167 QTW262165:QTW262167 RDS262165:RDS262167 RNO262165:RNO262167 RXK262165:RXK262167 SHG262165:SHG262167 SRC262165:SRC262167 TAY262165:TAY262167 TKU262165:TKU262167 TUQ262165:TUQ262167 UEM262165:UEM262167 UOI262165:UOI262167 UYE262165:UYE262167 VIA262165:VIA262167 VRW262165:VRW262167 WBS262165:WBS262167 WLO262165:WLO262167 WVK262165:WVK262167 C327701:C327703 IY327701:IY327703 SU327701:SU327703 ACQ327701:ACQ327703 AMM327701:AMM327703 AWI327701:AWI327703 BGE327701:BGE327703 BQA327701:BQA327703 BZW327701:BZW327703 CJS327701:CJS327703 CTO327701:CTO327703 DDK327701:DDK327703 DNG327701:DNG327703 DXC327701:DXC327703 EGY327701:EGY327703 EQU327701:EQU327703 FAQ327701:FAQ327703 FKM327701:FKM327703 FUI327701:FUI327703 GEE327701:GEE327703 GOA327701:GOA327703 GXW327701:GXW327703 HHS327701:HHS327703 HRO327701:HRO327703 IBK327701:IBK327703 ILG327701:ILG327703 IVC327701:IVC327703 JEY327701:JEY327703 JOU327701:JOU327703 JYQ327701:JYQ327703 KIM327701:KIM327703 KSI327701:KSI327703 LCE327701:LCE327703 LMA327701:LMA327703 LVW327701:LVW327703 MFS327701:MFS327703 MPO327701:MPO327703 MZK327701:MZK327703 NJG327701:NJG327703 NTC327701:NTC327703 OCY327701:OCY327703 OMU327701:OMU327703 OWQ327701:OWQ327703 PGM327701:PGM327703 PQI327701:PQI327703 QAE327701:QAE327703 QKA327701:QKA327703 QTW327701:QTW327703 RDS327701:RDS327703 RNO327701:RNO327703 RXK327701:RXK327703 SHG327701:SHG327703 SRC327701:SRC327703 TAY327701:TAY327703 TKU327701:TKU327703 TUQ327701:TUQ327703 UEM327701:UEM327703 UOI327701:UOI327703 UYE327701:UYE327703 VIA327701:VIA327703 VRW327701:VRW327703 WBS327701:WBS327703 WLO327701:WLO327703 WVK327701:WVK327703 C393237:C393239 IY393237:IY393239 SU393237:SU393239 ACQ393237:ACQ393239 AMM393237:AMM393239 AWI393237:AWI393239 BGE393237:BGE393239 BQA393237:BQA393239 BZW393237:BZW393239 CJS393237:CJS393239 CTO393237:CTO393239 DDK393237:DDK393239 DNG393237:DNG393239 DXC393237:DXC393239 EGY393237:EGY393239 EQU393237:EQU393239 FAQ393237:FAQ393239 FKM393237:FKM393239 FUI393237:FUI393239 GEE393237:GEE393239 GOA393237:GOA393239 GXW393237:GXW393239 HHS393237:HHS393239 HRO393237:HRO393239 IBK393237:IBK393239 ILG393237:ILG393239 IVC393237:IVC393239 JEY393237:JEY393239 JOU393237:JOU393239 JYQ393237:JYQ393239 KIM393237:KIM393239 KSI393237:KSI393239 LCE393237:LCE393239 LMA393237:LMA393239 LVW393237:LVW393239 MFS393237:MFS393239 MPO393237:MPO393239 MZK393237:MZK393239 NJG393237:NJG393239 NTC393237:NTC393239 OCY393237:OCY393239 OMU393237:OMU393239 OWQ393237:OWQ393239 PGM393237:PGM393239 PQI393237:PQI393239 QAE393237:QAE393239 QKA393237:QKA393239 QTW393237:QTW393239 RDS393237:RDS393239 RNO393237:RNO393239 RXK393237:RXK393239 SHG393237:SHG393239 SRC393237:SRC393239 TAY393237:TAY393239 TKU393237:TKU393239 TUQ393237:TUQ393239 UEM393237:UEM393239 UOI393237:UOI393239 UYE393237:UYE393239 VIA393237:VIA393239 VRW393237:VRW393239 WBS393237:WBS393239 WLO393237:WLO393239 WVK393237:WVK393239 C458773:C458775 IY458773:IY458775 SU458773:SU458775 ACQ458773:ACQ458775 AMM458773:AMM458775 AWI458773:AWI458775 BGE458773:BGE458775 BQA458773:BQA458775 BZW458773:BZW458775 CJS458773:CJS458775 CTO458773:CTO458775 DDK458773:DDK458775 DNG458773:DNG458775 DXC458773:DXC458775 EGY458773:EGY458775 EQU458773:EQU458775 FAQ458773:FAQ458775 FKM458773:FKM458775 FUI458773:FUI458775 GEE458773:GEE458775 GOA458773:GOA458775 GXW458773:GXW458775 HHS458773:HHS458775 HRO458773:HRO458775 IBK458773:IBK458775 ILG458773:ILG458775 IVC458773:IVC458775 JEY458773:JEY458775 JOU458773:JOU458775 JYQ458773:JYQ458775 KIM458773:KIM458775 KSI458773:KSI458775 LCE458773:LCE458775 LMA458773:LMA458775 LVW458773:LVW458775 MFS458773:MFS458775 MPO458773:MPO458775 MZK458773:MZK458775 NJG458773:NJG458775 NTC458773:NTC458775 OCY458773:OCY458775 OMU458773:OMU458775 OWQ458773:OWQ458775 PGM458773:PGM458775 PQI458773:PQI458775 QAE458773:QAE458775 QKA458773:QKA458775 QTW458773:QTW458775 RDS458773:RDS458775 RNO458773:RNO458775 RXK458773:RXK458775 SHG458773:SHG458775 SRC458773:SRC458775 TAY458773:TAY458775 TKU458773:TKU458775 TUQ458773:TUQ458775 UEM458773:UEM458775 UOI458773:UOI458775 UYE458773:UYE458775 VIA458773:VIA458775 VRW458773:VRW458775 WBS458773:WBS458775 WLO458773:WLO458775 WVK458773:WVK458775 C524309:C524311 IY524309:IY524311 SU524309:SU524311 ACQ524309:ACQ524311 AMM524309:AMM524311 AWI524309:AWI524311 BGE524309:BGE524311 BQA524309:BQA524311 BZW524309:BZW524311 CJS524309:CJS524311 CTO524309:CTO524311 DDK524309:DDK524311 DNG524309:DNG524311 DXC524309:DXC524311 EGY524309:EGY524311 EQU524309:EQU524311 FAQ524309:FAQ524311 FKM524309:FKM524311 FUI524309:FUI524311 GEE524309:GEE524311 GOA524309:GOA524311 GXW524309:GXW524311 HHS524309:HHS524311 HRO524309:HRO524311 IBK524309:IBK524311 ILG524309:ILG524311 IVC524309:IVC524311 JEY524309:JEY524311 JOU524309:JOU524311 JYQ524309:JYQ524311 KIM524309:KIM524311 KSI524309:KSI524311 LCE524309:LCE524311 LMA524309:LMA524311 LVW524309:LVW524311 MFS524309:MFS524311 MPO524309:MPO524311 MZK524309:MZK524311 NJG524309:NJG524311 NTC524309:NTC524311 OCY524309:OCY524311 OMU524309:OMU524311 OWQ524309:OWQ524311 PGM524309:PGM524311 PQI524309:PQI524311 QAE524309:QAE524311 QKA524309:QKA524311 QTW524309:QTW524311 RDS524309:RDS524311 RNO524309:RNO524311 RXK524309:RXK524311 SHG524309:SHG524311 SRC524309:SRC524311 TAY524309:TAY524311 TKU524309:TKU524311 TUQ524309:TUQ524311 UEM524309:UEM524311 UOI524309:UOI524311 UYE524309:UYE524311 VIA524309:VIA524311 VRW524309:VRW524311 WBS524309:WBS524311 WLO524309:WLO524311 WVK524309:WVK524311 C589845:C589847 IY589845:IY589847 SU589845:SU589847 ACQ589845:ACQ589847 AMM589845:AMM589847 AWI589845:AWI589847 BGE589845:BGE589847 BQA589845:BQA589847 BZW589845:BZW589847 CJS589845:CJS589847 CTO589845:CTO589847 DDK589845:DDK589847 DNG589845:DNG589847 DXC589845:DXC589847 EGY589845:EGY589847 EQU589845:EQU589847 FAQ589845:FAQ589847 FKM589845:FKM589847 FUI589845:FUI589847 GEE589845:GEE589847 GOA589845:GOA589847 GXW589845:GXW589847 HHS589845:HHS589847 HRO589845:HRO589847 IBK589845:IBK589847 ILG589845:ILG589847 IVC589845:IVC589847 JEY589845:JEY589847 JOU589845:JOU589847 JYQ589845:JYQ589847 KIM589845:KIM589847 KSI589845:KSI589847 LCE589845:LCE589847 LMA589845:LMA589847 LVW589845:LVW589847 MFS589845:MFS589847 MPO589845:MPO589847 MZK589845:MZK589847 NJG589845:NJG589847 NTC589845:NTC589847 OCY589845:OCY589847 OMU589845:OMU589847 OWQ589845:OWQ589847 PGM589845:PGM589847 PQI589845:PQI589847 QAE589845:QAE589847 QKA589845:QKA589847 QTW589845:QTW589847 RDS589845:RDS589847 RNO589845:RNO589847 RXK589845:RXK589847 SHG589845:SHG589847 SRC589845:SRC589847 TAY589845:TAY589847 TKU589845:TKU589847 TUQ589845:TUQ589847 UEM589845:UEM589847 UOI589845:UOI589847 UYE589845:UYE589847 VIA589845:VIA589847 VRW589845:VRW589847 WBS589845:WBS589847 WLO589845:WLO589847 WVK589845:WVK589847 C655381:C655383 IY655381:IY655383 SU655381:SU655383 ACQ655381:ACQ655383 AMM655381:AMM655383 AWI655381:AWI655383 BGE655381:BGE655383 BQA655381:BQA655383 BZW655381:BZW655383 CJS655381:CJS655383 CTO655381:CTO655383 DDK655381:DDK655383 DNG655381:DNG655383 DXC655381:DXC655383 EGY655381:EGY655383 EQU655381:EQU655383 FAQ655381:FAQ655383 FKM655381:FKM655383 FUI655381:FUI655383 GEE655381:GEE655383 GOA655381:GOA655383 GXW655381:GXW655383 HHS655381:HHS655383 HRO655381:HRO655383 IBK655381:IBK655383 ILG655381:ILG655383 IVC655381:IVC655383 JEY655381:JEY655383 JOU655381:JOU655383 JYQ655381:JYQ655383 KIM655381:KIM655383 KSI655381:KSI655383 LCE655381:LCE655383 LMA655381:LMA655383 LVW655381:LVW655383 MFS655381:MFS655383 MPO655381:MPO655383 MZK655381:MZK655383 NJG655381:NJG655383 NTC655381:NTC655383 OCY655381:OCY655383 OMU655381:OMU655383 OWQ655381:OWQ655383 PGM655381:PGM655383 PQI655381:PQI655383 QAE655381:QAE655383 QKA655381:QKA655383 QTW655381:QTW655383 RDS655381:RDS655383 RNO655381:RNO655383 RXK655381:RXK655383 SHG655381:SHG655383 SRC655381:SRC655383 TAY655381:TAY655383 TKU655381:TKU655383 TUQ655381:TUQ655383 UEM655381:UEM655383 UOI655381:UOI655383 UYE655381:UYE655383 VIA655381:VIA655383 VRW655381:VRW655383 WBS655381:WBS655383 WLO655381:WLO655383 WVK655381:WVK655383 C720917:C720919 IY720917:IY720919 SU720917:SU720919 ACQ720917:ACQ720919 AMM720917:AMM720919 AWI720917:AWI720919 BGE720917:BGE720919 BQA720917:BQA720919 BZW720917:BZW720919 CJS720917:CJS720919 CTO720917:CTO720919 DDK720917:DDK720919 DNG720917:DNG720919 DXC720917:DXC720919 EGY720917:EGY720919 EQU720917:EQU720919 FAQ720917:FAQ720919 FKM720917:FKM720919 FUI720917:FUI720919 GEE720917:GEE720919 GOA720917:GOA720919 GXW720917:GXW720919 HHS720917:HHS720919 HRO720917:HRO720919 IBK720917:IBK720919 ILG720917:ILG720919 IVC720917:IVC720919 JEY720917:JEY720919 JOU720917:JOU720919 JYQ720917:JYQ720919 KIM720917:KIM720919 KSI720917:KSI720919 LCE720917:LCE720919 LMA720917:LMA720919 LVW720917:LVW720919 MFS720917:MFS720919 MPO720917:MPO720919 MZK720917:MZK720919 NJG720917:NJG720919 NTC720917:NTC720919 OCY720917:OCY720919 OMU720917:OMU720919 OWQ720917:OWQ720919 PGM720917:PGM720919 PQI720917:PQI720919 QAE720917:QAE720919 QKA720917:QKA720919 QTW720917:QTW720919 RDS720917:RDS720919 RNO720917:RNO720919 RXK720917:RXK720919 SHG720917:SHG720919 SRC720917:SRC720919 TAY720917:TAY720919 TKU720917:TKU720919 TUQ720917:TUQ720919 UEM720917:UEM720919 UOI720917:UOI720919 UYE720917:UYE720919 VIA720917:VIA720919 VRW720917:VRW720919 WBS720917:WBS720919 WLO720917:WLO720919 WVK720917:WVK720919 C786453:C786455 IY786453:IY786455 SU786453:SU786455 ACQ786453:ACQ786455 AMM786453:AMM786455 AWI786453:AWI786455 BGE786453:BGE786455 BQA786453:BQA786455 BZW786453:BZW786455 CJS786453:CJS786455 CTO786453:CTO786455 DDK786453:DDK786455 DNG786453:DNG786455 DXC786453:DXC786455 EGY786453:EGY786455 EQU786453:EQU786455 FAQ786453:FAQ786455 FKM786453:FKM786455 FUI786453:FUI786455 GEE786453:GEE786455 GOA786453:GOA786455 GXW786453:GXW786455 HHS786453:HHS786455 HRO786453:HRO786455 IBK786453:IBK786455 ILG786453:ILG786455 IVC786453:IVC786455 JEY786453:JEY786455 JOU786453:JOU786455 JYQ786453:JYQ786455 KIM786453:KIM786455 KSI786453:KSI786455 LCE786453:LCE786455 LMA786453:LMA786455 LVW786453:LVW786455 MFS786453:MFS786455 MPO786453:MPO786455 MZK786453:MZK786455 NJG786453:NJG786455 NTC786453:NTC786455 OCY786453:OCY786455 OMU786453:OMU786455 OWQ786453:OWQ786455 PGM786453:PGM786455 PQI786453:PQI786455 QAE786453:QAE786455 QKA786453:QKA786455 QTW786453:QTW786455 RDS786453:RDS786455 RNO786453:RNO786455 RXK786453:RXK786455 SHG786453:SHG786455 SRC786453:SRC786455 TAY786453:TAY786455 TKU786453:TKU786455 TUQ786453:TUQ786455 UEM786453:UEM786455 UOI786453:UOI786455 UYE786453:UYE786455 VIA786453:VIA786455 VRW786453:VRW786455 WBS786453:WBS786455 WLO786453:WLO786455 WVK786453:WVK786455 C851989:C851991 IY851989:IY851991 SU851989:SU851991 ACQ851989:ACQ851991 AMM851989:AMM851991 AWI851989:AWI851991 BGE851989:BGE851991 BQA851989:BQA851991 BZW851989:BZW851991 CJS851989:CJS851991 CTO851989:CTO851991 DDK851989:DDK851991 DNG851989:DNG851991 DXC851989:DXC851991 EGY851989:EGY851991 EQU851989:EQU851991 FAQ851989:FAQ851991 FKM851989:FKM851991 FUI851989:FUI851991 GEE851989:GEE851991 GOA851989:GOA851991 GXW851989:GXW851991 HHS851989:HHS851991 HRO851989:HRO851991 IBK851989:IBK851991 ILG851989:ILG851991 IVC851989:IVC851991 JEY851989:JEY851991 JOU851989:JOU851991 JYQ851989:JYQ851991 KIM851989:KIM851991 KSI851989:KSI851991 LCE851989:LCE851991 LMA851989:LMA851991 LVW851989:LVW851991 MFS851989:MFS851991 MPO851989:MPO851991 MZK851989:MZK851991 NJG851989:NJG851991 NTC851989:NTC851991 OCY851989:OCY851991 OMU851989:OMU851991 OWQ851989:OWQ851991 PGM851989:PGM851991 PQI851989:PQI851991 QAE851989:QAE851991 QKA851989:QKA851991 QTW851989:QTW851991 RDS851989:RDS851991 RNO851989:RNO851991 RXK851989:RXK851991 SHG851989:SHG851991 SRC851989:SRC851991 TAY851989:TAY851991 TKU851989:TKU851991 TUQ851989:TUQ851991 UEM851989:UEM851991 UOI851989:UOI851991 UYE851989:UYE851991 VIA851989:VIA851991 VRW851989:VRW851991 WBS851989:WBS851991 WLO851989:WLO851991 WVK851989:WVK851991 C917525:C917527 IY917525:IY917527 SU917525:SU917527 ACQ917525:ACQ917527 AMM917525:AMM917527 AWI917525:AWI917527 BGE917525:BGE917527 BQA917525:BQA917527 BZW917525:BZW917527 CJS917525:CJS917527 CTO917525:CTO917527 DDK917525:DDK917527 DNG917525:DNG917527 DXC917525:DXC917527 EGY917525:EGY917527 EQU917525:EQU917527 FAQ917525:FAQ917527 FKM917525:FKM917527 FUI917525:FUI917527 GEE917525:GEE917527 GOA917525:GOA917527 GXW917525:GXW917527 HHS917525:HHS917527 HRO917525:HRO917527 IBK917525:IBK917527 ILG917525:ILG917527 IVC917525:IVC917527 JEY917525:JEY917527 JOU917525:JOU917527 JYQ917525:JYQ917527 KIM917525:KIM917527 KSI917525:KSI917527 LCE917525:LCE917527 LMA917525:LMA917527 LVW917525:LVW917527 MFS917525:MFS917527 MPO917525:MPO917527 MZK917525:MZK917527 NJG917525:NJG917527 NTC917525:NTC917527 OCY917525:OCY917527 OMU917525:OMU917527 OWQ917525:OWQ917527 PGM917525:PGM917527 PQI917525:PQI917527 QAE917525:QAE917527 QKA917525:QKA917527 QTW917525:QTW917527 RDS917525:RDS917527 RNO917525:RNO917527 RXK917525:RXK917527 SHG917525:SHG917527 SRC917525:SRC917527 TAY917525:TAY917527 TKU917525:TKU917527 TUQ917525:TUQ917527 UEM917525:UEM917527 UOI917525:UOI917527 UYE917525:UYE917527 VIA917525:VIA917527 VRW917525:VRW917527 WBS917525:WBS917527 WLO917525:WLO917527 WVK917525:WVK917527 C983061:C983063 IY983061:IY983063 SU983061:SU983063 ACQ983061:ACQ983063 AMM983061:AMM983063 AWI983061:AWI983063 BGE983061:BGE983063 BQA983061:BQA983063 BZW983061:BZW983063 CJS983061:CJS983063 CTO983061:CTO983063 DDK983061:DDK983063 DNG983061:DNG983063 DXC983061:DXC983063 EGY983061:EGY983063 EQU983061:EQU983063 FAQ983061:FAQ983063 FKM983061:FKM983063 FUI983061:FUI983063 GEE983061:GEE983063 GOA983061:GOA983063 GXW983061:GXW983063 HHS983061:HHS983063 HRO983061:HRO983063 IBK983061:IBK983063 ILG983061:ILG983063 IVC983061:IVC983063 JEY983061:JEY983063 JOU983061:JOU983063 JYQ983061:JYQ983063 KIM983061:KIM983063 KSI983061:KSI983063 LCE983061:LCE983063 LMA983061:LMA983063 LVW983061:LVW983063 MFS983061:MFS983063 MPO983061:MPO983063 MZK983061:MZK983063 NJG983061:NJG983063 NTC983061:NTC983063 OCY983061:OCY983063 OMU983061:OMU983063 OWQ983061:OWQ983063 PGM983061:PGM983063 PQI983061:PQI983063 QAE983061:QAE983063 QKA983061:QKA983063 QTW983061:QTW983063 RDS983061:RDS983063 RNO983061:RNO983063 RXK983061:RXK983063 SHG983061:SHG983063 SRC983061:SRC983063 TAY983061:TAY983063 TKU983061:TKU983063 TUQ983061:TUQ983063 UEM983061:UEM983063 UOI983061:UOI983063 UYE983061:UYE983063 VIA983061:VIA983063 VRW983061:VRW983063 WBS983061:WBS983063 WLO983061:WLO983063 WVK983061:WVK983063" xr:uid="{AED2E133-96B5-4E14-8E94-832453439ED1}">
      <formula1>0</formula1>
      <formula2>6</formula2>
    </dataValidation>
    <dataValidation allowBlank="1" showInputMessage="1" errorTitle="Data input error" sqref="G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G65574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MPS65574 MZO65574 NJK65574 NTG65574 ODC65574 OMY65574 OWU65574 PGQ65574 PQM65574 QAI65574 QKE65574 QUA65574 RDW65574 RNS65574 RXO65574 SHK65574 SRG65574 TBC65574 TKY65574 TUU65574 UEQ65574 UOM65574 UYI65574 VIE65574 VSA65574 WBW65574 WLS65574 WVO65574 G131110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6 JC196646 SY196646 ACU196646 AMQ196646 AWM196646 BGI196646 BQE196646 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2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PQM262182 QAI262182 QKE262182 QUA262182 RDW262182 RNS262182 RXO262182 SHK262182 SRG262182 TBC262182 TKY262182 TUU262182 UEQ262182 UOM262182 UYI262182 VIE262182 VSA262182 WBW262182 WLS262182 WVO262182 G327718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4 JC393254 SY393254 ACU393254 AMQ393254 AWM393254 BGI393254 BQE393254 CAA393254 CJW393254 CTS393254 DDO393254 DNK393254 DXG393254 EHC393254 EQY393254 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0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SRG458790 TBC458790 TKY458790 TUU458790 UEQ458790 UOM458790 UYI458790 VIE458790 VSA458790 WBW458790 WLS458790 WVO458790 G524326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2 JC589862 SY589862 ACU589862 AMQ589862 AWM589862 BGI589862 BQE589862 CAA589862 CJW589862 CTS589862 DDO589862 DNK589862 DXG589862 EHC589862 EQY589862 FAU589862 FKQ589862 FUM589862 GEI589862 GOE589862 GYA589862 HHW589862 HRS589862 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8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VSA655398 WBW655398 WLS655398 WVO655398 G720934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0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6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2 JC917542 SY917542 ACU917542 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8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ODC983078 OMY983078 OWU983078 PGQ983078 PQM983078 QAI983078 QKE983078 QUA983078 RDW983078 RNS983078 RXO983078 SHK983078 SRG983078 TBC983078 TKY983078 TUU983078 UEQ983078 UOM983078 UYI983078 VIE983078 VSA983078 WBW983078 WLS983078 WVO983078" xr:uid="{A23B7E97-79A8-4C82-9574-3AA17D581F6A}"/>
  </dataValidations>
  <pageMargins left="0.51181102362204722" right="0.51181102362204722" top="0.39370078740157483" bottom="0.39370078740157483" header="0.51181102362204722" footer="0.51181102362204722"/>
  <pageSetup paperSize="9" scale="96"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785A0-E32C-4CAE-879B-93818C70EAD9}">
  <dimension ref="A1:E71"/>
  <sheetViews>
    <sheetView workbookViewId="0"/>
  </sheetViews>
  <sheetFormatPr defaultColWidth="9.140625" defaultRowHeight="15"/>
  <cols>
    <col min="1" max="1" width="12.28515625" style="180" customWidth="1"/>
    <col min="2" max="2" width="29.28515625" style="180" customWidth="1"/>
    <col min="3" max="16384" width="9.140625" style="180"/>
  </cols>
  <sheetData>
    <row r="1" spans="1:5">
      <c r="A1" s="179" t="s">
        <v>78</v>
      </c>
      <c r="B1" s="179" t="s">
        <v>79</v>
      </c>
      <c r="C1" s="179" t="s">
        <v>80</v>
      </c>
      <c r="D1" s="179" t="s">
        <v>81</v>
      </c>
      <c r="E1" s="179" t="s">
        <v>82</v>
      </c>
    </row>
    <row r="2" spans="1:5">
      <c r="A2" s="179">
        <v>1</v>
      </c>
      <c r="B2" s="179" t="s">
        <v>83</v>
      </c>
      <c r="C2" s="179">
        <v>1</v>
      </c>
      <c r="D2" s="179">
        <v>6</v>
      </c>
      <c r="E2" s="179">
        <v>2016</v>
      </c>
    </row>
    <row r="3" spans="1:5">
      <c r="A3" s="179">
        <v>2</v>
      </c>
      <c r="B3" s="179" t="s">
        <v>84</v>
      </c>
      <c r="C3" s="179">
        <v>1</v>
      </c>
      <c r="D3" s="179">
        <v>27</v>
      </c>
      <c r="E3" s="179">
        <v>1782</v>
      </c>
    </row>
    <row r="4" spans="1:5">
      <c r="A4" s="179">
        <v>3</v>
      </c>
      <c r="B4" s="179" t="s">
        <v>85</v>
      </c>
      <c r="C4" s="179">
        <v>1</v>
      </c>
      <c r="D4" s="179">
        <v>159</v>
      </c>
      <c r="E4" s="179">
        <v>1001</v>
      </c>
    </row>
    <row r="5" spans="1:5">
      <c r="A5" s="179">
        <v>4</v>
      </c>
      <c r="B5" s="179" t="s">
        <v>86</v>
      </c>
      <c r="C5" s="179">
        <v>1</v>
      </c>
      <c r="D5" s="179">
        <v>312</v>
      </c>
      <c r="E5" s="179">
        <v>770</v>
      </c>
    </row>
    <row r="6" spans="1:5">
      <c r="A6" s="179">
        <v>5</v>
      </c>
      <c r="B6" s="179" t="s">
        <v>87</v>
      </c>
      <c r="C6" s="179">
        <v>1</v>
      </c>
      <c r="D6" s="179">
        <v>446</v>
      </c>
      <c r="E6" s="179">
        <v>553</v>
      </c>
    </row>
    <row r="7" spans="1:5">
      <c r="A7" s="179">
        <v>6</v>
      </c>
      <c r="B7" s="179" t="s">
        <v>88</v>
      </c>
      <c r="C7" s="179">
        <v>1</v>
      </c>
      <c r="D7" s="179">
        <v>939</v>
      </c>
      <c r="E7" s="179">
        <v>327</v>
      </c>
    </row>
    <row r="8" spans="1:5">
      <c r="A8" s="179">
        <v>7</v>
      </c>
      <c r="B8" s="179" t="s">
        <v>89</v>
      </c>
      <c r="C8" s="179">
        <v>1</v>
      </c>
      <c r="D8" s="179">
        <v>680</v>
      </c>
      <c r="E8" s="179">
        <v>340</v>
      </c>
    </row>
    <row r="9" spans="1:5">
      <c r="A9" s="179">
        <v>8</v>
      </c>
      <c r="B9" s="179" t="s">
        <v>90</v>
      </c>
      <c r="C9" s="179">
        <v>1</v>
      </c>
      <c r="D9" s="179">
        <v>1249</v>
      </c>
      <c r="E9" s="179">
        <v>185</v>
      </c>
    </row>
    <row r="10" spans="1:5">
      <c r="A10" s="179">
        <v>9</v>
      </c>
      <c r="B10" s="179" t="s">
        <v>91</v>
      </c>
      <c r="C10" s="179">
        <v>1</v>
      </c>
      <c r="D10" s="179">
        <v>1048</v>
      </c>
      <c r="E10" s="179">
        <v>274</v>
      </c>
    </row>
    <row r="11" spans="1:5">
      <c r="A11" s="179">
        <v>10</v>
      </c>
      <c r="B11" s="179" t="s">
        <v>92</v>
      </c>
      <c r="C11" s="179">
        <v>1</v>
      </c>
      <c r="D11" s="179">
        <v>1112</v>
      </c>
      <c r="E11" s="179">
        <v>132</v>
      </c>
    </row>
    <row r="12" spans="1:5">
      <c r="A12" s="179">
        <v>11</v>
      </c>
      <c r="B12" s="179" t="s">
        <v>93</v>
      </c>
      <c r="C12" s="179">
        <v>1</v>
      </c>
      <c r="D12" s="179">
        <v>899</v>
      </c>
      <c r="E12" s="179">
        <v>243</v>
      </c>
    </row>
    <row r="13" spans="1:5">
      <c r="A13" s="179">
        <v>12</v>
      </c>
      <c r="B13" s="179" t="s">
        <v>94</v>
      </c>
      <c r="C13" s="179">
        <v>1</v>
      </c>
      <c r="D13" s="179">
        <v>768</v>
      </c>
      <c r="E13" s="179">
        <v>360</v>
      </c>
    </row>
    <row r="14" spans="1:5">
      <c r="A14" s="179">
        <v>13</v>
      </c>
      <c r="B14" s="179" t="s">
        <v>95</v>
      </c>
      <c r="C14" s="179">
        <v>2</v>
      </c>
      <c r="D14" s="179">
        <v>1160</v>
      </c>
      <c r="E14" s="179">
        <v>201</v>
      </c>
    </row>
    <row r="15" spans="1:5">
      <c r="A15" s="179">
        <v>14</v>
      </c>
      <c r="B15" s="179" t="s">
        <v>96</v>
      </c>
      <c r="C15" s="179">
        <v>2</v>
      </c>
      <c r="D15" s="179">
        <v>1610</v>
      </c>
      <c r="E15" s="179">
        <v>120</v>
      </c>
    </row>
    <row r="16" spans="1:5">
      <c r="A16" s="179">
        <v>15</v>
      </c>
      <c r="B16" s="179" t="s">
        <v>97</v>
      </c>
      <c r="C16" s="179">
        <v>2</v>
      </c>
      <c r="D16" s="179">
        <v>2049</v>
      </c>
      <c r="E16" s="179">
        <v>104</v>
      </c>
    </row>
    <row r="17" spans="1:5">
      <c r="A17" s="179">
        <v>16</v>
      </c>
      <c r="B17" s="179" t="s">
        <v>98</v>
      </c>
      <c r="C17" s="179">
        <v>2</v>
      </c>
      <c r="D17" s="179">
        <v>1595</v>
      </c>
      <c r="E17" s="179">
        <v>248</v>
      </c>
    </row>
    <row r="18" spans="1:5">
      <c r="A18" s="179">
        <v>17</v>
      </c>
      <c r="B18" s="179" t="s">
        <v>99</v>
      </c>
      <c r="C18" s="179">
        <v>2</v>
      </c>
      <c r="D18" s="179">
        <v>1846</v>
      </c>
      <c r="E18" s="179">
        <v>145</v>
      </c>
    </row>
    <row r="19" spans="1:5">
      <c r="A19" s="179">
        <v>18</v>
      </c>
      <c r="B19" s="179" t="s">
        <v>100</v>
      </c>
      <c r="C19" s="179">
        <v>2</v>
      </c>
      <c r="D19" s="179">
        <v>1590</v>
      </c>
      <c r="E19" s="179">
        <v>100</v>
      </c>
    </row>
    <row r="20" spans="1:5">
      <c r="A20" s="179">
        <v>19</v>
      </c>
      <c r="B20" s="179" t="s">
        <v>101</v>
      </c>
      <c r="C20" s="179">
        <v>2</v>
      </c>
      <c r="D20" s="179">
        <v>2031</v>
      </c>
      <c r="E20" s="179">
        <v>194</v>
      </c>
    </row>
    <row r="21" spans="1:5">
      <c r="A21" s="179">
        <v>20</v>
      </c>
      <c r="B21" s="179" t="s">
        <v>102</v>
      </c>
      <c r="C21" s="179">
        <v>2</v>
      </c>
      <c r="D21" s="179">
        <v>2021</v>
      </c>
      <c r="E21" s="179">
        <v>136</v>
      </c>
    </row>
    <row r="22" spans="1:5">
      <c r="A22" s="179">
        <v>21</v>
      </c>
      <c r="B22" s="179" t="s">
        <v>103</v>
      </c>
      <c r="C22" s="179">
        <v>2</v>
      </c>
      <c r="D22" s="179">
        <v>1569</v>
      </c>
      <c r="E22" s="179">
        <v>180</v>
      </c>
    </row>
    <row r="23" spans="1:5">
      <c r="A23" s="179">
        <v>22</v>
      </c>
      <c r="B23" s="179" t="s">
        <v>104</v>
      </c>
      <c r="C23" s="179">
        <v>3</v>
      </c>
      <c r="D23" s="179">
        <v>1997</v>
      </c>
      <c r="E23" s="179">
        <v>52</v>
      </c>
    </row>
    <row r="24" spans="1:5">
      <c r="A24" s="179">
        <v>23</v>
      </c>
      <c r="B24" s="179" t="s">
        <v>105</v>
      </c>
      <c r="C24" s="179">
        <v>3</v>
      </c>
      <c r="D24" s="179">
        <v>2516</v>
      </c>
      <c r="E24" s="179">
        <v>48</v>
      </c>
    </row>
    <row r="25" spans="1:5">
      <c r="A25" s="179">
        <v>24</v>
      </c>
      <c r="B25" s="179" t="s">
        <v>106</v>
      </c>
      <c r="C25" s="179">
        <v>3</v>
      </c>
      <c r="D25" s="179">
        <v>3056</v>
      </c>
      <c r="E25" s="179">
        <v>34</v>
      </c>
    </row>
    <row r="26" spans="1:5">
      <c r="A26" s="179">
        <v>25</v>
      </c>
      <c r="B26" s="179" t="s">
        <v>107</v>
      </c>
      <c r="C26" s="179">
        <v>3</v>
      </c>
      <c r="D26" s="179">
        <v>2421</v>
      </c>
      <c r="E26" s="179">
        <v>25</v>
      </c>
    </row>
    <row r="27" spans="1:5">
      <c r="A27" s="179">
        <v>26</v>
      </c>
      <c r="B27" s="179" t="s">
        <v>108</v>
      </c>
      <c r="C27" s="179">
        <v>3</v>
      </c>
      <c r="D27" s="179">
        <v>2049</v>
      </c>
      <c r="E27" s="179">
        <v>29</v>
      </c>
    </row>
    <row r="28" spans="1:5">
      <c r="A28" s="179">
        <v>27</v>
      </c>
      <c r="B28" s="179" t="s">
        <v>109</v>
      </c>
      <c r="C28" s="179">
        <v>3</v>
      </c>
      <c r="D28" s="179">
        <v>1903</v>
      </c>
      <c r="E28" s="179">
        <v>137</v>
      </c>
    </row>
    <row r="29" spans="1:5">
      <c r="A29" s="179">
        <v>28</v>
      </c>
      <c r="B29" s="179" t="s">
        <v>110</v>
      </c>
      <c r="C29" s="179">
        <v>3</v>
      </c>
      <c r="D29" s="179">
        <v>1869</v>
      </c>
      <c r="E29" s="179">
        <v>80</v>
      </c>
    </row>
    <row r="30" spans="1:5">
      <c r="A30" s="179">
        <v>29</v>
      </c>
      <c r="B30" s="179" t="s">
        <v>111</v>
      </c>
      <c r="C30" s="179">
        <v>4</v>
      </c>
      <c r="D30" s="179">
        <v>963</v>
      </c>
      <c r="E30" s="179">
        <v>229</v>
      </c>
    </row>
    <row r="31" spans="1:5">
      <c r="A31" s="179">
        <v>30</v>
      </c>
      <c r="B31" s="179" t="s">
        <v>112</v>
      </c>
      <c r="C31" s="179">
        <v>4</v>
      </c>
      <c r="D31" s="179">
        <v>615</v>
      </c>
      <c r="E31" s="179">
        <v>286</v>
      </c>
    </row>
    <row r="32" spans="1:5">
      <c r="A32" s="179">
        <v>31</v>
      </c>
      <c r="B32" s="179" t="s">
        <v>113</v>
      </c>
      <c r="C32" s="179">
        <v>4</v>
      </c>
      <c r="D32" s="179">
        <v>746</v>
      </c>
      <c r="E32" s="179">
        <v>340</v>
      </c>
    </row>
    <row r="33" spans="1:5">
      <c r="A33" s="179">
        <v>32</v>
      </c>
      <c r="B33" s="179" t="s">
        <v>114</v>
      </c>
      <c r="C33" s="179">
        <v>4</v>
      </c>
      <c r="D33" s="179">
        <v>954</v>
      </c>
      <c r="E33" s="179">
        <v>354</v>
      </c>
    </row>
    <row r="34" spans="1:5">
      <c r="A34" s="179">
        <v>33</v>
      </c>
      <c r="B34" s="179" t="s">
        <v>100</v>
      </c>
      <c r="C34" s="179">
        <v>4</v>
      </c>
      <c r="D34" s="179">
        <v>1554</v>
      </c>
      <c r="E34" s="179">
        <v>132</v>
      </c>
    </row>
    <row r="35" spans="1:5">
      <c r="A35" s="179">
        <v>34</v>
      </c>
      <c r="B35" s="179" t="s">
        <v>115</v>
      </c>
      <c r="C35" s="179">
        <v>4</v>
      </c>
      <c r="D35" s="179">
        <v>1258</v>
      </c>
      <c r="E35" s="179">
        <v>173</v>
      </c>
    </row>
    <row r="36" spans="1:5">
      <c r="A36" s="179">
        <v>35</v>
      </c>
      <c r="B36" s="179" t="s">
        <v>116</v>
      </c>
      <c r="C36" s="179">
        <v>4</v>
      </c>
      <c r="D36" s="179">
        <v>1813</v>
      </c>
      <c r="E36" s="179">
        <v>61</v>
      </c>
    </row>
    <row r="37" spans="1:5">
      <c r="A37" s="179">
        <v>36</v>
      </c>
      <c r="B37" s="179" t="s">
        <v>117</v>
      </c>
      <c r="C37" s="179">
        <v>5</v>
      </c>
      <c r="D37" s="179">
        <v>0</v>
      </c>
      <c r="E37" s="179">
        <v>2835</v>
      </c>
    </row>
    <row r="38" spans="1:5">
      <c r="A38" s="179">
        <v>37</v>
      </c>
      <c r="B38" s="179" t="s">
        <v>118</v>
      </c>
      <c r="C38" s="179">
        <v>5</v>
      </c>
      <c r="D38" s="179">
        <v>4</v>
      </c>
      <c r="E38" s="179">
        <v>2288</v>
      </c>
    </row>
    <row r="39" spans="1:5">
      <c r="A39" s="179">
        <v>38</v>
      </c>
      <c r="B39" s="179" t="s">
        <v>119</v>
      </c>
      <c r="C39" s="179">
        <v>5</v>
      </c>
      <c r="D39" s="179">
        <v>52</v>
      </c>
      <c r="E39" s="179">
        <v>1470</v>
      </c>
    </row>
    <row r="40" spans="1:5">
      <c r="A40" s="179">
        <v>39</v>
      </c>
      <c r="B40" s="179" t="s">
        <v>120</v>
      </c>
      <c r="C40" s="179">
        <v>5</v>
      </c>
      <c r="D40" s="179">
        <v>4</v>
      </c>
      <c r="E40" s="179">
        <v>2211</v>
      </c>
    </row>
    <row r="41" spans="1:5">
      <c r="A41" s="179">
        <v>41</v>
      </c>
      <c r="B41" s="179" t="s">
        <v>121</v>
      </c>
      <c r="C41" s="179">
        <v>5</v>
      </c>
      <c r="D41" s="179">
        <v>17</v>
      </c>
      <c r="E41" s="179">
        <v>2429</v>
      </c>
    </row>
    <row r="42" spans="1:5">
      <c r="A42" s="179">
        <v>42</v>
      </c>
      <c r="B42" s="179" t="s">
        <v>122</v>
      </c>
      <c r="C42" s="179">
        <v>5</v>
      </c>
      <c r="D42" s="179">
        <v>98</v>
      </c>
      <c r="E42" s="179">
        <v>1950</v>
      </c>
    </row>
    <row r="43" spans="1:5">
      <c r="A43" s="179">
        <v>43</v>
      </c>
      <c r="B43" s="179" t="s">
        <v>123</v>
      </c>
      <c r="C43" s="179">
        <v>5</v>
      </c>
      <c r="D43" s="179">
        <v>140</v>
      </c>
      <c r="E43" s="179">
        <v>1424</v>
      </c>
    </row>
    <row r="44" spans="1:5">
      <c r="A44" s="179">
        <v>44</v>
      </c>
      <c r="B44" s="179" t="s">
        <v>124</v>
      </c>
      <c r="C44" s="179">
        <v>5</v>
      </c>
      <c r="D44" s="179">
        <v>207</v>
      </c>
      <c r="E44" s="179">
        <v>1143</v>
      </c>
    </row>
    <row r="45" spans="1:5">
      <c r="A45" s="179">
        <v>45</v>
      </c>
      <c r="B45" s="179" t="s">
        <v>87</v>
      </c>
      <c r="C45" s="179">
        <v>5</v>
      </c>
      <c r="D45" s="179">
        <v>255</v>
      </c>
      <c r="E45" s="179">
        <v>1024</v>
      </c>
    </row>
    <row r="46" spans="1:5">
      <c r="A46" s="179">
        <v>46</v>
      </c>
      <c r="B46" s="179" t="s">
        <v>125</v>
      </c>
      <c r="C46" s="179">
        <v>5</v>
      </c>
      <c r="D46" s="179">
        <v>137</v>
      </c>
      <c r="E46" s="179">
        <v>955</v>
      </c>
    </row>
    <row r="47" spans="1:5">
      <c r="A47" s="179">
        <v>47</v>
      </c>
      <c r="B47" s="179" t="s">
        <v>126</v>
      </c>
      <c r="C47" s="179">
        <v>5</v>
      </c>
      <c r="D47" s="179">
        <v>380</v>
      </c>
      <c r="E47" s="179">
        <v>820</v>
      </c>
    </row>
    <row r="48" spans="1:5">
      <c r="A48" s="179">
        <v>48</v>
      </c>
      <c r="B48" s="179" t="s">
        <v>127</v>
      </c>
      <c r="C48" s="179">
        <v>5</v>
      </c>
      <c r="D48" s="179">
        <v>603</v>
      </c>
      <c r="E48" s="179">
        <v>844</v>
      </c>
    </row>
    <row r="49" spans="1:5">
      <c r="A49" s="179">
        <v>49</v>
      </c>
      <c r="B49" s="179" t="s">
        <v>128</v>
      </c>
      <c r="C49" s="179">
        <v>5</v>
      </c>
      <c r="D49" s="179">
        <v>660</v>
      </c>
      <c r="E49" s="179">
        <v>876</v>
      </c>
    </row>
    <row r="50" spans="1:5">
      <c r="A50" s="179">
        <v>50</v>
      </c>
      <c r="B50" s="179" t="s">
        <v>129</v>
      </c>
      <c r="C50" s="179">
        <v>5</v>
      </c>
      <c r="D50" s="179">
        <v>229</v>
      </c>
      <c r="E50" s="179">
        <v>1375</v>
      </c>
    </row>
    <row r="51" spans="1:5">
      <c r="A51" s="179">
        <v>51</v>
      </c>
      <c r="B51" s="179" t="s">
        <v>130</v>
      </c>
      <c r="C51" s="179">
        <v>5</v>
      </c>
      <c r="D51" s="179">
        <v>325</v>
      </c>
      <c r="E51" s="179">
        <v>1043</v>
      </c>
    </row>
    <row r="52" spans="1:5">
      <c r="A52" s="179">
        <v>52</v>
      </c>
      <c r="B52" s="179" t="s">
        <v>131</v>
      </c>
      <c r="C52" s="179">
        <v>6</v>
      </c>
      <c r="D52" s="179">
        <v>813</v>
      </c>
      <c r="E52" s="179">
        <v>523</v>
      </c>
    </row>
    <row r="53" spans="1:5">
      <c r="A53" s="179">
        <v>53</v>
      </c>
      <c r="B53" s="179" t="s">
        <v>132</v>
      </c>
      <c r="C53" s="179">
        <v>6</v>
      </c>
      <c r="D53" s="179">
        <v>1112</v>
      </c>
      <c r="E53" s="179">
        <v>230</v>
      </c>
    </row>
    <row r="54" spans="1:5">
      <c r="A54" s="179">
        <v>54</v>
      </c>
      <c r="B54" s="179" t="s">
        <v>133</v>
      </c>
      <c r="C54" s="179">
        <v>6</v>
      </c>
      <c r="D54" s="179">
        <v>1330</v>
      </c>
      <c r="E54" s="179">
        <v>358</v>
      </c>
    </row>
    <row r="55" spans="1:5">
      <c r="A55" s="179">
        <v>55</v>
      </c>
      <c r="B55" s="179" t="s">
        <v>134</v>
      </c>
      <c r="C55" s="179">
        <v>6</v>
      </c>
      <c r="D55" s="179">
        <v>944</v>
      </c>
      <c r="E55" s="179">
        <v>470</v>
      </c>
    </row>
    <row r="56" spans="1:5">
      <c r="A56" s="179">
        <v>56</v>
      </c>
      <c r="B56" s="179" t="s">
        <v>135</v>
      </c>
      <c r="C56" s="179">
        <v>6</v>
      </c>
      <c r="D56" s="179">
        <v>1164</v>
      </c>
      <c r="E56" s="179">
        <v>283</v>
      </c>
    </row>
    <row r="57" spans="1:5">
      <c r="A57" s="179">
        <v>57</v>
      </c>
      <c r="B57" s="179" t="s">
        <v>136</v>
      </c>
      <c r="C57" s="179">
        <v>6</v>
      </c>
      <c r="D57" s="179">
        <v>1608</v>
      </c>
      <c r="E57" s="179">
        <v>219</v>
      </c>
    </row>
    <row r="58" spans="1:5">
      <c r="A58" s="179">
        <v>58</v>
      </c>
      <c r="B58" s="179" t="s">
        <v>137</v>
      </c>
      <c r="C58" s="179">
        <v>6</v>
      </c>
      <c r="D58" s="179">
        <v>401</v>
      </c>
      <c r="E58" s="179">
        <v>1122</v>
      </c>
    </row>
    <row r="59" spans="1:5">
      <c r="A59" s="179">
        <v>59</v>
      </c>
      <c r="B59" s="179" t="s">
        <v>138</v>
      </c>
      <c r="C59" s="179">
        <v>6</v>
      </c>
      <c r="D59" s="179">
        <v>1769</v>
      </c>
      <c r="E59" s="179">
        <v>206</v>
      </c>
    </row>
    <row r="60" spans="1:5">
      <c r="A60" s="179">
        <v>60</v>
      </c>
      <c r="B60" s="179" t="s">
        <v>139</v>
      </c>
      <c r="C60" s="179">
        <v>6</v>
      </c>
      <c r="D60" s="179">
        <v>596</v>
      </c>
      <c r="E60" s="179">
        <v>853</v>
      </c>
    </row>
    <row r="61" spans="1:5">
      <c r="A61" s="179">
        <v>61</v>
      </c>
      <c r="B61" s="179" t="s">
        <v>140</v>
      </c>
      <c r="C61" s="179">
        <v>6</v>
      </c>
      <c r="D61" s="179">
        <v>616</v>
      </c>
      <c r="E61" s="179">
        <v>653</v>
      </c>
    </row>
    <row r="62" spans="1:5">
      <c r="A62" s="179">
        <v>62</v>
      </c>
      <c r="B62" s="179" t="s">
        <v>141</v>
      </c>
      <c r="C62" s="179">
        <v>6</v>
      </c>
      <c r="D62" s="179">
        <v>2023</v>
      </c>
      <c r="E62" s="179">
        <v>89</v>
      </c>
    </row>
    <row r="63" spans="1:5">
      <c r="A63" s="179">
        <v>63</v>
      </c>
      <c r="B63" s="179" t="s">
        <v>142</v>
      </c>
      <c r="C63" s="179">
        <v>6</v>
      </c>
      <c r="D63" s="179">
        <v>642</v>
      </c>
      <c r="E63" s="179">
        <v>541</v>
      </c>
    </row>
    <row r="64" spans="1:5">
      <c r="A64" s="179">
        <v>64</v>
      </c>
      <c r="B64" s="179" t="s">
        <v>143</v>
      </c>
      <c r="C64" s="179">
        <v>6</v>
      </c>
      <c r="D64" s="179">
        <v>2186</v>
      </c>
      <c r="E64" s="179">
        <v>80</v>
      </c>
    </row>
    <row r="65" spans="1:5">
      <c r="A65" s="179">
        <v>65</v>
      </c>
      <c r="B65" s="179" t="s">
        <v>144</v>
      </c>
      <c r="C65" s="179">
        <v>6</v>
      </c>
      <c r="D65" s="179">
        <v>690</v>
      </c>
      <c r="E65" s="179">
        <v>577</v>
      </c>
    </row>
    <row r="66" spans="1:5">
      <c r="A66" s="179">
        <v>66</v>
      </c>
      <c r="B66" s="179" t="s">
        <v>145</v>
      </c>
      <c r="C66" s="179">
        <v>8</v>
      </c>
      <c r="D66" s="179">
        <v>0</v>
      </c>
      <c r="E66" s="179">
        <v>2895</v>
      </c>
    </row>
    <row r="67" spans="1:5">
      <c r="A67" s="179">
        <v>67</v>
      </c>
      <c r="B67" s="179" t="s">
        <v>146</v>
      </c>
      <c r="C67" s="179">
        <v>8</v>
      </c>
      <c r="D67" s="179">
        <v>0</v>
      </c>
      <c r="E67" s="179">
        <v>3344</v>
      </c>
    </row>
    <row r="68" spans="1:5">
      <c r="A68" s="179">
        <v>68</v>
      </c>
      <c r="B68" s="179" t="s">
        <v>147</v>
      </c>
      <c r="C68" s="179">
        <v>8</v>
      </c>
      <c r="D68" s="179">
        <v>10</v>
      </c>
      <c r="E68" s="179">
        <v>2165</v>
      </c>
    </row>
    <row r="69" spans="1:5">
      <c r="A69" s="179">
        <v>69</v>
      </c>
      <c r="B69" s="179" t="s">
        <v>148</v>
      </c>
      <c r="C69" s="179">
        <v>8</v>
      </c>
      <c r="D69" s="179">
        <v>1</v>
      </c>
      <c r="E69" s="179">
        <v>2369</v>
      </c>
    </row>
    <row r="70" spans="1:5">
      <c r="A70" s="179">
        <v>70</v>
      </c>
      <c r="B70" s="179" t="s">
        <v>149</v>
      </c>
      <c r="C70" s="179">
        <v>8</v>
      </c>
      <c r="D70" s="179">
        <v>79</v>
      </c>
      <c r="E70" s="179">
        <v>958</v>
      </c>
    </row>
    <row r="71" spans="1:5">
      <c r="A71" s="179">
        <v>71</v>
      </c>
      <c r="B71" s="179" t="s">
        <v>150</v>
      </c>
      <c r="C71" s="179">
        <v>8</v>
      </c>
      <c r="D71" s="179">
        <v>660</v>
      </c>
      <c r="E71" s="179">
        <v>379</v>
      </c>
    </row>
  </sheetData>
  <autoFilter ref="A1:E71" xr:uid="{00000000-0009-0000-0000-000014000000}"/>
  <phoneticPr fontId="7" type="noConversion"/>
  <pageMargins left="0.75" right="0.75" top="1" bottom="1" header="0.5" footer="0.5"/>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2C8B0-3DB3-4693-8634-ABDBF2E2D439}">
  <dimension ref="A1:C3727"/>
  <sheetViews>
    <sheetView workbookViewId="0"/>
  </sheetViews>
  <sheetFormatPr defaultColWidth="9.140625" defaultRowHeight="15"/>
  <cols>
    <col min="1" max="1" width="9.140625" style="180"/>
    <col min="2" max="2" width="12.5703125" style="180" bestFit="1" customWidth="1"/>
    <col min="3" max="16384" width="9.140625" style="180"/>
  </cols>
  <sheetData>
    <row r="1" spans="1:3">
      <c r="A1" s="181" t="s">
        <v>27</v>
      </c>
      <c r="B1" s="181" t="s">
        <v>28</v>
      </c>
      <c r="C1" s="180" t="s">
        <v>41</v>
      </c>
    </row>
    <row r="2" spans="1:3">
      <c r="A2" s="181">
        <v>6725</v>
      </c>
      <c r="B2" s="181">
        <v>1</v>
      </c>
      <c r="C2" s="180" t="str">
        <f t="shared" ref="C2:C65" si="0">IF(OR(A2&lt;=299,AND(A2&lt;3000,A2&gt;=1000)),"NSW",IF(AND(A2&lt;=999,A2&gt;=800),"NT",IF(OR(AND(A2&lt;=8999,A2&gt;=8000),AND(A2&lt;=3999,A2&gt;=3000)),"VIC",IF(OR(AND(A2&lt;=9999,A2&gt;=9000),AND(A2&lt;=4999,A2&gt;=4000)),"QLD",IF(AND(A2&lt;=5999,A2&gt;=5000),"SA",IF(AND(A2&lt;=6999,A2&gt;=6000),"WA","TAS"))))))</f>
        <v>WA</v>
      </c>
    </row>
    <row r="3" spans="1:3">
      <c r="A3" s="181">
        <v>6726</v>
      </c>
      <c r="B3" s="181">
        <v>1</v>
      </c>
      <c r="C3" s="180" t="str">
        <f t="shared" si="0"/>
        <v>WA</v>
      </c>
    </row>
    <row r="4" spans="1:3">
      <c r="A4" s="181">
        <v>6728</v>
      </c>
      <c r="B4" s="181">
        <v>1</v>
      </c>
      <c r="C4" s="180" t="str">
        <f t="shared" si="0"/>
        <v>WA</v>
      </c>
    </row>
    <row r="5" spans="1:3">
      <c r="A5" s="181">
        <v>6731</v>
      </c>
      <c r="B5" s="181">
        <v>1</v>
      </c>
      <c r="C5" s="180" t="str">
        <f t="shared" si="0"/>
        <v>WA</v>
      </c>
    </row>
    <row r="6" spans="1:3">
      <c r="A6" s="181">
        <v>6733</v>
      </c>
      <c r="B6" s="181">
        <v>1</v>
      </c>
      <c r="C6" s="180" t="str">
        <f t="shared" si="0"/>
        <v>WA</v>
      </c>
    </row>
    <row r="7" spans="1:3">
      <c r="A7" s="181">
        <v>6740</v>
      </c>
      <c r="B7" s="181">
        <v>1</v>
      </c>
      <c r="C7" s="180" t="str">
        <f t="shared" si="0"/>
        <v>WA</v>
      </c>
    </row>
    <row r="8" spans="1:3">
      <c r="A8" s="181">
        <v>6743</v>
      </c>
      <c r="B8" s="181">
        <v>1</v>
      </c>
      <c r="C8" s="180" t="str">
        <f t="shared" si="0"/>
        <v>WA</v>
      </c>
    </row>
    <row r="9" spans="1:3">
      <c r="A9" s="181">
        <v>6765</v>
      </c>
      <c r="B9" s="181">
        <v>1</v>
      </c>
      <c r="C9" s="180" t="str">
        <f t="shared" si="0"/>
        <v>WA</v>
      </c>
    </row>
    <row r="10" spans="1:3">
      <c r="A10" s="181">
        <v>6770</v>
      </c>
      <c r="B10" s="181">
        <v>1</v>
      </c>
      <c r="C10" s="180" t="str">
        <f t="shared" si="0"/>
        <v>WA</v>
      </c>
    </row>
    <row r="11" spans="1:3">
      <c r="A11" s="181">
        <v>6798</v>
      </c>
      <c r="B11" s="181">
        <v>1</v>
      </c>
      <c r="C11" s="180" t="str">
        <f t="shared" si="0"/>
        <v>WA</v>
      </c>
    </row>
    <row r="12" spans="1:3">
      <c r="A12" s="181">
        <v>6799</v>
      </c>
      <c r="B12" s="181">
        <v>1</v>
      </c>
      <c r="C12" s="180" t="str">
        <f t="shared" si="0"/>
        <v>WA</v>
      </c>
    </row>
    <row r="13" spans="1:3">
      <c r="A13" s="181">
        <v>6707</v>
      </c>
      <c r="B13" s="181">
        <v>2</v>
      </c>
      <c r="C13" s="180" t="str">
        <f t="shared" si="0"/>
        <v>WA</v>
      </c>
    </row>
    <row r="14" spans="1:3">
      <c r="A14" s="181">
        <v>6710</v>
      </c>
      <c r="B14" s="181">
        <v>2</v>
      </c>
      <c r="C14" s="180" t="str">
        <f t="shared" si="0"/>
        <v>WA</v>
      </c>
    </row>
    <row r="15" spans="1:3">
      <c r="A15" s="181">
        <v>6711</v>
      </c>
      <c r="B15" s="181">
        <v>2</v>
      </c>
      <c r="C15" s="180" t="str">
        <f t="shared" si="0"/>
        <v>WA</v>
      </c>
    </row>
    <row r="16" spans="1:3">
      <c r="A16" s="181">
        <v>6712</v>
      </c>
      <c r="B16" s="181">
        <v>2</v>
      </c>
      <c r="C16" s="180" t="str">
        <f t="shared" si="0"/>
        <v>WA</v>
      </c>
    </row>
    <row r="17" spans="1:3">
      <c r="A17" s="181">
        <v>6713</v>
      </c>
      <c r="B17" s="181">
        <v>2</v>
      </c>
      <c r="C17" s="180" t="str">
        <f t="shared" si="0"/>
        <v>WA</v>
      </c>
    </row>
    <row r="18" spans="1:3">
      <c r="A18" s="181">
        <v>6714</v>
      </c>
      <c r="B18" s="181">
        <v>2</v>
      </c>
      <c r="C18" s="180" t="str">
        <f t="shared" si="0"/>
        <v>WA</v>
      </c>
    </row>
    <row r="19" spans="1:3">
      <c r="A19" s="181">
        <v>6715</v>
      </c>
      <c r="B19" s="181">
        <v>2</v>
      </c>
      <c r="C19" s="180" t="str">
        <f t="shared" si="0"/>
        <v>WA</v>
      </c>
    </row>
    <row r="20" spans="1:3">
      <c r="A20" s="181">
        <v>6716</v>
      </c>
      <c r="B20" s="181">
        <v>2</v>
      </c>
      <c r="C20" s="180" t="str">
        <f t="shared" si="0"/>
        <v>WA</v>
      </c>
    </row>
    <row r="21" spans="1:3">
      <c r="A21" s="181">
        <v>6718</v>
      </c>
      <c r="B21" s="181">
        <v>2</v>
      </c>
      <c r="C21" s="180" t="str">
        <f t="shared" si="0"/>
        <v>WA</v>
      </c>
    </row>
    <row r="22" spans="1:3">
      <c r="A22" s="181">
        <v>6720</v>
      </c>
      <c r="B22" s="181">
        <v>2</v>
      </c>
      <c r="C22" s="180" t="str">
        <f t="shared" si="0"/>
        <v>WA</v>
      </c>
    </row>
    <row r="23" spans="1:3">
      <c r="A23" s="181">
        <v>6721</v>
      </c>
      <c r="B23" s="181">
        <v>2</v>
      </c>
      <c r="C23" s="180" t="str">
        <f t="shared" si="0"/>
        <v>WA</v>
      </c>
    </row>
    <row r="24" spans="1:3">
      <c r="A24" s="181">
        <v>6722</v>
      </c>
      <c r="B24" s="181">
        <v>2</v>
      </c>
      <c r="C24" s="180" t="str">
        <f t="shared" si="0"/>
        <v>WA</v>
      </c>
    </row>
    <row r="25" spans="1:3">
      <c r="A25" s="181">
        <v>6723</v>
      </c>
      <c r="B25" s="181">
        <v>2</v>
      </c>
      <c r="C25" s="180" t="str">
        <f t="shared" si="0"/>
        <v>WA</v>
      </c>
    </row>
    <row r="26" spans="1:3">
      <c r="A26" s="181">
        <v>6751</v>
      </c>
      <c r="B26" s="181">
        <v>2</v>
      </c>
      <c r="C26" s="180" t="str">
        <f t="shared" si="0"/>
        <v>WA</v>
      </c>
    </row>
    <row r="27" spans="1:3">
      <c r="A27" s="181">
        <v>6753</v>
      </c>
      <c r="B27" s="181">
        <v>2</v>
      </c>
      <c r="C27" s="180" t="str">
        <f t="shared" si="0"/>
        <v>WA</v>
      </c>
    </row>
    <row r="28" spans="1:3">
      <c r="A28" s="181">
        <v>6754</v>
      </c>
      <c r="B28" s="181">
        <v>2</v>
      </c>
      <c r="C28" s="180" t="str">
        <f t="shared" si="0"/>
        <v>WA</v>
      </c>
    </row>
    <row r="29" spans="1:3">
      <c r="A29" s="181">
        <v>6758</v>
      </c>
      <c r="B29" s="181">
        <v>2</v>
      </c>
      <c r="C29" s="180" t="str">
        <f t="shared" si="0"/>
        <v>WA</v>
      </c>
    </row>
    <row r="30" spans="1:3">
      <c r="A30" s="181">
        <v>6760</v>
      </c>
      <c r="B30" s="181">
        <v>2</v>
      </c>
      <c r="C30" s="180" t="str">
        <f t="shared" si="0"/>
        <v>WA</v>
      </c>
    </row>
    <row r="31" spans="1:3">
      <c r="A31" s="181">
        <v>6761</v>
      </c>
      <c r="B31" s="181">
        <v>2</v>
      </c>
      <c r="C31" s="180" t="str">
        <f t="shared" si="0"/>
        <v>WA</v>
      </c>
    </row>
    <row r="32" spans="1:3">
      <c r="A32" s="181">
        <v>6762</v>
      </c>
      <c r="B32" s="181">
        <v>2</v>
      </c>
      <c r="C32" s="180" t="str">
        <f t="shared" si="0"/>
        <v>WA</v>
      </c>
    </row>
    <row r="33" spans="1:3">
      <c r="A33" s="181">
        <v>6537</v>
      </c>
      <c r="B33" s="181">
        <v>3</v>
      </c>
      <c r="C33" s="180" t="str">
        <f t="shared" si="0"/>
        <v>WA</v>
      </c>
    </row>
    <row r="34" spans="1:3">
      <c r="A34" s="181">
        <v>6638</v>
      </c>
      <c r="B34" s="181">
        <v>3</v>
      </c>
      <c r="C34" s="180" t="str">
        <f t="shared" si="0"/>
        <v>WA</v>
      </c>
    </row>
    <row r="35" spans="1:3">
      <c r="A35" s="181">
        <v>6639</v>
      </c>
      <c r="B35" s="181">
        <v>3</v>
      </c>
      <c r="C35" s="180" t="str">
        <f t="shared" si="0"/>
        <v>WA</v>
      </c>
    </row>
    <row r="36" spans="1:3">
      <c r="A36" s="181">
        <v>6640</v>
      </c>
      <c r="B36" s="181">
        <v>3</v>
      </c>
      <c r="C36" s="180" t="str">
        <f t="shared" si="0"/>
        <v>WA</v>
      </c>
    </row>
    <row r="37" spans="1:3">
      <c r="A37" s="181">
        <v>6642</v>
      </c>
      <c r="B37" s="181">
        <v>3</v>
      </c>
      <c r="C37" s="180" t="str">
        <f t="shared" si="0"/>
        <v>WA</v>
      </c>
    </row>
    <row r="38" spans="1:3">
      <c r="A38" s="181">
        <v>6701</v>
      </c>
      <c r="B38" s="181">
        <v>3</v>
      </c>
      <c r="C38" s="180" t="str">
        <f t="shared" si="0"/>
        <v>WA</v>
      </c>
    </row>
    <row r="39" spans="1:3">
      <c r="A39" s="181">
        <v>6705</v>
      </c>
      <c r="B39" s="181">
        <v>3</v>
      </c>
      <c r="C39" s="180" t="str">
        <f t="shared" si="0"/>
        <v>WA</v>
      </c>
    </row>
    <row r="40" spans="1:3">
      <c r="A40" s="181">
        <v>6502</v>
      </c>
      <c r="B40" s="181">
        <v>5</v>
      </c>
      <c r="C40" s="180" t="str">
        <f t="shared" si="0"/>
        <v>WA</v>
      </c>
    </row>
    <row r="41" spans="1:3">
      <c r="A41" s="181">
        <v>6504</v>
      </c>
      <c r="B41" s="181">
        <v>5</v>
      </c>
      <c r="C41" s="180" t="str">
        <f t="shared" si="0"/>
        <v>WA</v>
      </c>
    </row>
    <row r="42" spans="1:3">
      <c r="A42" s="181">
        <v>6505</v>
      </c>
      <c r="B42" s="181">
        <v>5</v>
      </c>
      <c r="C42" s="180" t="str">
        <f t="shared" si="0"/>
        <v>WA</v>
      </c>
    </row>
    <row r="43" spans="1:3">
      <c r="A43" s="181">
        <v>6506</v>
      </c>
      <c r="B43" s="181">
        <v>5</v>
      </c>
      <c r="C43" s="180" t="str">
        <f t="shared" si="0"/>
        <v>WA</v>
      </c>
    </row>
    <row r="44" spans="1:3">
      <c r="A44" s="181">
        <v>6507</v>
      </c>
      <c r="B44" s="181">
        <v>5</v>
      </c>
      <c r="C44" s="180" t="str">
        <f t="shared" si="0"/>
        <v>WA</v>
      </c>
    </row>
    <row r="45" spans="1:3">
      <c r="A45" s="181">
        <v>6509</v>
      </c>
      <c r="B45" s="181">
        <v>5</v>
      </c>
      <c r="C45" s="180" t="str">
        <f t="shared" si="0"/>
        <v>WA</v>
      </c>
    </row>
    <row r="46" spans="1:3">
      <c r="A46" s="181">
        <v>6510</v>
      </c>
      <c r="B46" s="181">
        <v>5</v>
      </c>
      <c r="C46" s="180" t="str">
        <f t="shared" si="0"/>
        <v>WA</v>
      </c>
    </row>
    <row r="47" spans="1:3">
      <c r="A47" s="181">
        <v>6511</v>
      </c>
      <c r="B47" s="181">
        <v>5</v>
      </c>
      <c r="C47" s="180" t="str">
        <f t="shared" si="0"/>
        <v>WA</v>
      </c>
    </row>
    <row r="48" spans="1:3">
      <c r="A48" s="181">
        <v>6512</v>
      </c>
      <c r="B48" s="181">
        <v>5</v>
      </c>
      <c r="C48" s="180" t="str">
        <f t="shared" si="0"/>
        <v>WA</v>
      </c>
    </row>
    <row r="49" spans="1:3">
      <c r="A49" s="181">
        <v>6513</v>
      </c>
      <c r="B49" s="181">
        <v>5</v>
      </c>
      <c r="C49" s="180" t="str">
        <f t="shared" si="0"/>
        <v>WA</v>
      </c>
    </row>
    <row r="50" spans="1:3">
      <c r="A50" s="181">
        <v>6514</v>
      </c>
      <c r="B50" s="181">
        <v>5</v>
      </c>
      <c r="C50" s="180" t="str">
        <f t="shared" si="0"/>
        <v>WA</v>
      </c>
    </row>
    <row r="51" spans="1:3">
      <c r="A51" s="181">
        <v>6515</v>
      </c>
      <c r="B51" s="181">
        <v>5</v>
      </c>
      <c r="C51" s="180" t="str">
        <f t="shared" si="0"/>
        <v>WA</v>
      </c>
    </row>
    <row r="52" spans="1:3">
      <c r="A52" s="181">
        <v>6516</v>
      </c>
      <c r="B52" s="181">
        <v>5</v>
      </c>
      <c r="C52" s="180" t="str">
        <f t="shared" si="0"/>
        <v>WA</v>
      </c>
    </row>
    <row r="53" spans="1:3">
      <c r="A53" s="181">
        <v>6517</v>
      </c>
      <c r="B53" s="181">
        <v>5</v>
      </c>
      <c r="C53" s="180" t="str">
        <f t="shared" si="0"/>
        <v>WA</v>
      </c>
    </row>
    <row r="54" spans="1:3">
      <c r="A54" s="181">
        <v>6518</v>
      </c>
      <c r="B54" s="181">
        <v>5</v>
      </c>
      <c r="C54" s="180" t="str">
        <f t="shared" si="0"/>
        <v>WA</v>
      </c>
    </row>
    <row r="55" spans="1:3">
      <c r="A55" s="181">
        <v>6519</v>
      </c>
      <c r="B55" s="181">
        <v>5</v>
      </c>
      <c r="C55" s="180" t="str">
        <f t="shared" si="0"/>
        <v>WA</v>
      </c>
    </row>
    <row r="56" spans="1:3">
      <c r="A56" s="181">
        <v>6521</v>
      </c>
      <c r="B56" s="181">
        <v>5</v>
      </c>
      <c r="C56" s="180" t="str">
        <f t="shared" si="0"/>
        <v>WA</v>
      </c>
    </row>
    <row r="57" spans="1:3">
      <c r="A57" s="181">
        <v>6522</v>
      </c>
      <c r="B57" s="181">
        <v>5</v>
      </c>
      <c r="C57" s="180" t="str">
        <f t="shared" si="0"/>
        <v>WA</v>
      </c>
    </row>
    <row r="58" spans="1:3">
      <c r="A58" s="181">
        <v>6525</v>
      </c>
      <c r="B58" s="181">
        <v>5</v>
      </c>
      <c r="C58" s="180" t="str">
        <f t="shared" si="0"/>
        <v>WA</v>
      </c>
    </row>
    <row r="59" spans="1:3">
      <c r="A59" s="181">
        <v>6528</v>
      </c>
      <c r="B59" s="181">
        <v>5</v>
      </c>
      <c r="C59" s="180" t="str">
        <f t="shared" si="0"/>
        <v>WA</v>
      </c>
    </row>
    <row r="60" spans="1:3">
      <c r="A60" s="181">
        <v>6530</v>
      </c>
      <c r="B60" s="181">
        <v>5</v>
      </c>
      <c r="C60" s="180" t="str">
        <f t="shared" si="0"/>
        <v>WA</v>
      </c>
    </row>
    <row r="61" spans="1:3">
      <c r="A61" s="181">
        <v>6531</v>
      </c>
      <c r="B61" s="181">
        <v>5</v>
      </c>
      <c r="C61" s="180" t="str">
        <f t="shared" si="0"/>
        <v>WA</v>
      </c>
    </row>
    <row r="62" spans="1:3">
      <c r="A62" s="181">
        <v>6532</v>
      </c>
      <c r="B62" s="181">
        <v>5</v>
      </c>
      <c r="C62" s="180" t="str">
        <f t="shared" si="0"/>
        <v>WA</v>
      </c>
    </row>
    <row r="63" spans="1:3">
      <c r="A63" s="181">
        <v>6535</v>
      </c>
      <c r="B63" s="181">
        <v>5</v>
      </c>
      <c r="C63" s="180" t="str">
        <f t="shared" si="0"/>
        <v>WA</v>
      </c>
    </row>
    <row r="64" spans="1:3">
      <c r="A64" s="181">
        <v>6536</v>
      </c>
      <c r="B64" s="181">
        <v>5</v>
      </c>
      <c r="C64" s="180" t="str">
        <f t="shared" si="0"/>
        <v>WA</v>
      </c>
    </row>
    <row r="65" spans="1:3">
      <c r="A65" s="181">
        <v>6574</v>
      </c>
      <c r="B65" s="181">
        <v>5</v>
      </c>
      <c r="C65" s="180" t="str">
        <f t="shared" si="0"/>
        <v>WA</v>
      </c>
    </row>
    <row r="66" spans="1:3">
      <c r="A66" s="181">
        <v>6575</v>
      </c>
      <c r="B66" s="181">
        <v>5</v>
      </c>
      <c r="C66" s="180" t="str">
        <f t="shared" ref="C66:C129" si="1">IF(OR(A66&lt;=299,AND(A66&lt;3000,A66&gt;=1000)),"NSW",IF(AND(A66&lt;=999,A66&gt;=800),"NT",IF(OR(AND(A66&lt;=8999,A66&gt;=8000),AND(A66&lt;=3999,A66&gt;=3000)),"VIC",IF(OR(AND(A66&lt;=9999,A66&gt;=9000),AND(A66&lt;=4999,A66&gt;=4000)),"QLD",IF(AND(A66&lt;=5999,A66&gt;=5000),"SA",IF(AND(A66&lt;=6999,A66&gt;=6000),"WA","TAS"))))))</f>
        <v>WA</v>
      </c>
    </row>
    <row r="67" spans="1:3">
      <c r="A67" s="181">
        <v>6603</v>
      </c>
      <c r="B67" s="181">
        <v>5</v>
      </c>
      <c r="C67" s="180" t="str">
        <f t="shared" si="1"/>
        <v>WA</v>
      </c>
    </row>
    <row r="68" spans="1:3">
      <c r="A68" s="181">
        <v>6605</v>
      </c>
      <c r="B68" s="181">
        <v>5</v>
      </c>
      <c r="C68" s="180" t="str">
        <f t="shared" si="1"/>
        <v>WA</v>
      </c>
    </row>
    <row r="69" spans="1:3">
      <c r="A69" s="181">
        <v>6606</v>
      </c>
      <c r="B69" s="181">
        <v>5</v>
      </c>
      <c r="C69" s="180" t="str">
        <f t="shared" si="1"/>
        <v>WA</v>
      </c>
    </row>
    <row r="70" spans="1:3">
      <c r="A70" s="181">
        <v>6608</v>
      </c>
      <c r="B70" s="181">
        <v>5</v>
      </c>
      <c r="C70" s="180" t="str">
        <f t="shared" si="1"/>
        <v>WA</v>
      </c>
    </row>
    <row r="71" spans="1:3">
      <c r="A71" s="181">
        <v>6609</v>
      </c>
      <c r="B71" s="181">
        <v>5</v>
      </c>
      <c r="C71" s="180" t="str">
        <f t="shared" si="1"/>
        <v>WA</v>
      </c>
    </row>
    <row r="72" spans="1:3">
      <c r="A72" s="181">
        <v>6612</v>
      </c>
      <c r="B72" s="181">
        <v>5</v>
      </c>
      <c r="C72" s="180" t="str">
        <f t="shared" si="1"/>
        <v>WA</v>
      </c>
    </row>
    <row r="73" spans="1:3">
      <c r="A73" s="181">
        <v>6613</v>
      </c>
      <c r="B73" s="181">
        <v>5</v>
      </c>
      <c r="C73" s="180" t="str">
        <f t="shared" si="1"/>
        <v>WA</v>
      </c>
    </row>
    <row r="74" spans="1:3">
      <c r="A74" s="181">
        <v>6614</v>
      </c>
      <c r="B74" s="181">
        <v>5</v>
      </c>
      <c r="C74" s="180" t="str">
        <f t="shared" si="1"/>
        <v>WA</v>
      </c>
    </row>
    <row r="75" spans="1:3">
      <c r="A75" s="181">
        <v>6616</v>
      </c>
      <c r="B75" s="181">
        <v>5</v>
      </c>
      <c r="C75" s="180" t="str">
        <f t="shared" si="1"/>
        <v>WA</v>
      </c>
    </row>
    <row r="76" spans="1:3">
      <c r="A76" s="181">
        <v>6618</v>
      </c>
      <c r="B76" s="181">
        <v>5</v>
      </c>
      <c r="C76" s="180" t="str">
        <f t="shared" si="1"/>
        <v>WA</v>
      </c>
    </row>
    <row r="77" spans="1:3">
      <c r="A77" s="181">
        <v>6620</v>
      </c>
      <c r="B77" s="181">
        <v>5</v>
      </c>
      <c r="C77" s="180" t="str">
        <f t="shared" si="1"/>
        <v>WA</v>
      </c>
    </row>
    <row r="78" spans="1:3">
      <c r="A78" s="181">
        <v>6623</v>
      </c>
      <c r="B78" s="181">
        <v>5</v>
      </c>
      <c r="C78" s="180" t="str">
        <f t="shared" si="1"/>
        <v>WA</v>
      </c>
    </row>
    <row r="79" spans="1:3">
      <c r="A79" s="181">
        <v>6625</v>
      </c>
      <c r="B79" s="181">
        <v>5</v>
      </c>
      <c r="C79" s="180" t="str">
        <f t="shared" si="1"/>
        <v>WA</v>
      </c>
    </row>
    <row r="80" spans="1:3">
      <c r="A80" s="181">
        <v>6627</v>
      </c>
      <c r="B80" s="181">
        <v>5</v>
      </c>
      <c r="C80" s="180" t="str">
        <f t="shared" si="1"/>
        <v>WA</v>
      </c>
    </row>
    <row r="81" spans="1:3">
      <c r="A81" s="181">
        <v>6628</v>
      </c>
      <c r="B81" s="181">
        <v>5</v>
      </c>
      <c r="C81" s="180" t="str">
        <f t="shared" si="1"/>
        <v>WA</v>
      </c>
    </row>
    <row r="82" spans="1:3">
      <c r="A82" s="181">
        <v>6630</v>
      </c>
      <c r="B82" s="181">
        <v>5</v>
      </c>
      <c r="C82" s="180" t="str">
        <f t="shared" si="1"/>
        <v>WA</v>
      </c>
    </row>
    <row r="83" spans="1:3">
      <c r="A83" s="181">
        <v>6631</v>
      </c>
      <c r="B83" s="181">
        <v>5</v>
      </c>
      <c r="C83" s="180" t="str">
        <f t="shared" si="1"/>
        <v>WA</v>
      </c>
    </row>
    <row r="84" spans="1:3">
      <c r="A84" s="181">
        <v>6632</v>
      </c>
      <c r="B84" s="181">
        <v>5</v>
      </c>
      <c r="C84" s="180" t="str">
        <f t="shared" si="1"/>
        <v>WA</v>
      </c>
    </row>
    <row r="85" spans="1:3">
      <c r="A85" s="181">
        <v>6635</v>
      </c>
      <c r="B85" s="181">
        <v>5</v>
      </c>
      <c r="C85" s="180" t="str">
        <f t="shared" si="1"/>
        <v>WA</v>
      </c>
    </row>
    <row r="86" spans="1:3">
      <c r="A86" s="181">
        <v>6368</v>
      </c>
      <c r="B86" s="181">
        <v>6</v>
      </c>
      <c r="C86" s="180" t="str">
        <f t="shared" si="1"/>
        <v>WA</v>
      </c>
    </row>
    <row r="87" spans="1:3">
      <c r="A87" s="181">
        <v>6369</v>
      </c>
      <c r="B87" s="181">
        <v>6</v>
      </c>
      <c r="C87" s="180" t="str">
        <f t="shared" si="1"/>
        <v>WA</v>
      </c>
    </row>
    <row r="88" spans="1:3">
      <c r="A88" s="181">
        <v>6380</v>
      </c>
      <c r="B88" s="181">
        <v>6</v>
      </c>
      <c r="C88" s="180" t="str">
        <f t="shared" si="1"/>
        <v>WA</v>
      </c>
    </row>
    <row r="89" spans="1:3">
      <c r="A89" s="181">
        <v>6383</v>
      </c>
      <c r="B89" s="181">
        <v>6</v>
      </c>
      <c r="C89" s="180" t="str">
        <f t="shared" si="1"/>
        <v>WA</v>
      </c>
    </row>
    <row r="90" spans="1:3">
      <c r="A90" s="181">
        <v>6384</v>
      </c>
      <c r="B90" s="181">
        <v>6</v>
      </c>
      <c r="C90" s="180" t="str">
        <f t="shared" si="1"/>
        <v>WA</v>
      </c>
    </row>
    <row r="91" spans="1:3">
      <c r="A91" s="181">
        <v>6385</v>
      </c>
      <c r="B91" s="181">
        <v>6</v>
      </c>
      <c r="C91" s="180" t="str">
        <f t="shared" si="1"/>
        <v>WA</v>
      </c>
    </row>
    <row r="92" spans="1:3">
      <c r="A92" s="181">
        <v>6386</v>
      </c>
      <c r="B92" s="181">
        <v>6</v>
      </c>
      <c r="C92" s="180" t="str">
        <f t="shared" si="1"/>
        <v>WA</v>
      </c>
    </row>
    <row r="93" spans="1:3">
      <c r="A93" s="181">
        <v>6407</v>
      </c>
      <c r="B93" s="181">
        <v>6</v>
      </c>
      <c r="C93" s="180" t="str">
        <f t="shared" si="1"/>
        <v>WA</v>
      </c>
    </row>
    <row r="94" spans="1:3">
      <c r="A94" s="181">
        <v>6410</v>
      </c>
      <c r="B94" s="181">
        <v>6</v>
      </c>
      <c r="C94" s="180" t="str">
        <f t="shared" si="1"/>
        <v>WA</v>
      </c>
    </row>
    <row r="95" spans="1:3">
      <c r="A95" s="181">
        <v>6411</v>
      </c>
      <c r="B95" s="181">
        <v>6</v>
      </c>
      <c r="C95" s="180" t="str">
        <f t="shared" si="1"/>
        <v>WA</v>
      </c>
    </row>
    <row r="96" spans="1:3">
      <c r="A96" s="181">
        <v>6412</v>
      </c>
      <c r="B96" s="181">
        <v>6</v>
      </c>
      <c r="C96" s="180" t="str">
        <f t="shared" si="1"/>
        <v>WA</v>
      </c>
    </row>
    <row r="97" spans="1:3">
      <c r="A97" s="181">
        <v>6413</v>
      </c>
      <c r="B97" s="181">
        <v>6</v>
      </c>
      <c r="C97" s="180" t="str">
        <f t="shared" si="1"/>
        <v>WA</v>
      </c>
    </row>
    <row r="98" spans="1:3">
      <c r="A98" s="181">
        <v>6414</v>
      </c>
      <c r="B98" s="181">
        <v>6</v>
      </c>
      <c r="C98" s="180" t="str">
        <f t="shared" si="1"/>
        <v>WA</v>
      </c>
    </row>
    <row r="99" spans="1:3">
      <c r="A99" s="181">
        <v>6415</v>
      </c>
      <c r="B99" s="181">
        <v>6</v>
      </c>
      <c r="C99" s="180" t="str">
        <f t="shared" si="1"/>
        <v>WA</v>
      </c>
    </row>
    <row r="100" spans="1:3">
      <c r="A100" s="181">
        <v>6417</v>
      </c>
      <c r="B100" s="181">
        <v>6</v>
      </c>
      <c r="C100" s="180" t="str">
        <f t="shared" si="1"/>
        <v>WA</v>
      </c>
    </row>
    <row r="101" spans="1:3">
      <c r="A101" s="181">
        <v>6418</v>
      </c>
      <c r="B101" s="181">
        <v>6</v>
      </c>
      <c r="C101" s="180" t="str">
        <f t="shared" si="1"/>
        <v>WA</v>
      </c>
    </row>
    <row r="102" spans="1:3">
      <c r="A102" s="181">
        <v>6419</v>
      </c>
      <c r="B102" s="181">
        <v>6</v>
      </c>
      <c r="C102" s="180" t="str">
        <f t="shared" si="1"/>
        <v>WA</v>
      </c>
    </row>
    <row r="103" spans="1:3">
      <c r="A103" s="181">
        <v>6420</v>
      </c>
      <c r="B103" s="181">
        <v>6</v>
      </c>
      <c r="C103" s="180" t="str">
        <f t="shared" si="1"/>
        <v>WA</v>
      </c>
    </row>
    <row r="104" spans="1:3">
      <c r="A104" s="181">
        <v>6421</v>
      </c>
      <c r="B104" s="181">
        <v>6</v>
      </c>
      <c r="C104" s="180" t="str">
        <f t="shared" si="1"/>
        <v>WA</v>
      </c>
    </row>
    <row r="105" spans="1:3">
      <c r="A105" s="181">
        <v>6422</v>
      </c>
      <c r="B105" s="181">
        <v>6</v>
      </c>
      <c r="C105" s="180" t="str">
        <f t="shared" si="1"/>
        <v>WA</v>
      </c>
    </row>
    <row r="106" spans="1:3">
      <c r="A106" s="181">
        <v>6423</v>
      </c>
      <c r="B106" s="181">
        <v>6</v>
      </c>
      <c r="C106" s="180" t="str">
        <f t="shared" si="1"/>
        <v>WA</v>
      </c>
    </row>
    <row r="107" spans="1:3">
      <c r="A107" s="181">
        <v>6424</v>
      </c>
      <c r="B107" s="181">
        <v>6</v>
      </c>
      <c r="C107" s="180" t="str">
        <f t="shared" si="1"/>
        <v>WA</v>
      </c>
    </row>
    <row r="108" spans="1:3">
      <c r="A108" s="181">
        <v>6425</v>
      </c>
      <c r="B108" s="181">
        <v>6</v>
      </c>
      <c r="C108" s="180" t="str">
        <f t="shared" si="1"/>
        <v>WA</v>
      </c>
    </row>
    <row r="109" spans="1:3">
      <c r="A109" s="181">
        <v>6426</v>
      </c>
      <c r="B109" s="181">
        <v>6</v>
      </c>
      <c r="C109" s="180" t="str">
        <f t="shared" si="1"/>
        <v>WA</v>
      </c>
    </row>
    <row r="110" spans="1:3">
      <c r="A110" s="181">
        <v>6427</v>
      </c>
      <c r="B110" s="181">
        <v>6</v>
      </c>
      <c r="C110" s="180" t="str">
        <f t="shared" si="1"/>
        <v>WA</v>
      </c>
    </row>
    <row r="111" spans="1:3">
      <c r="A111" s="181">
        <v>6428</v>
      </c>
      <c r="B111" s="181">
        <v>6</v>
      </c>
      <c r="C111" s="180" t="str">
        <f t="shared" si="1"/>
        <v>WA</v>
      </c>
    </row>
    <row r="112" spans="1:3">
      <c r="A112" s="181">
        <v>6463</v>
      </c>
      <c r="B112" s="181">
        <v>6</v>
      </c>
      <c r="C112" s="180" t="str">
        <f t="shared" si="1"/>
        <v>WA</v>
      </c>
    </row>
    <row r="113" spans="1:3">
      <c r="A113" s="181">
        <v>6473</v>
      </c>
      <c r="B113" s="181">
        <v>6</v>
      </c>
      <c r="C113" s="180" t="str">
        <f t="shared" si="1"/>
        <v>WA</v>
      </c>
    </row>
    <row r="114" spans="1:3">
      <c r="A114" s="181">
        <v>6475</v>
      </c>
      <c r="B114" s="181">
        <v>6</v>
      </c>
      <c r="C114" s="180" t="str">
        <f t="shared" si="1"/>
        <v>WA</v>
      </c>
    </row>
    <row r="115" spans="1:3">
      <c r="A115" s="181">
        <v>6476</v>
      </c>
      <c r="B115" s="181">
        <v>6</v>
      </c>
      <c r="C115" s="180" t="str">
        <f t="shared" si="1"/>
        <v>WA</v>
      </c>
    </row>
    <row r="116" spans="1:3">
      <c r="A116" s="181">
        <v>6477</v>
      </c>
      <c r="B116" s="181">
        <v>6</v>
      </c>
      <c r="C116" s="180" t="str">
        <f t="shared" si="1"/>
        <v>WA</v>
      </c>
    </row>
    <row r="117" spans="1:3">
      <c r="A117" s="181">
        <v>6479</v>
      </c>
      <c r="B117" s="181">
        <v>6</v>
      </c>
      <c r="C117" s="180" t="str">
        <f t="shared" si="1"/>
        <v>WA</v>
      </c>
    </row>
    <row r="118" spans="1:3">
      <c r="A118" s="181">
        <v>6480</v>
      </c>
      <c r="B118" s="181">
        <v>6</v>
      </c>
      <c r="C118" s="180" t="str">
        <f t="shared" si="1"/>
        <v>WA</v>
      </c>
    </row>
    <row r="119" spans="1:3">
      <c r="A119" s="181">
        <v>6485</v>
      </c>
      <c r="B119" s="181">
        <v>6</v>
      </c>
      <c r="C119" s="180" t="str">
        <f t="shared" si="1"/>
        <v>WA</v>
      </c>
    </row>
    <row r="120" spans="1:3">
      <c r="A120" s="181">
        <v>6487</v>
      </c>
      <c r="B120" s="181">
        <v>6</v>
      </c>
      <c r="C120" s="180" t="str">
        <f t="shared" si="1"/>
        <v>WA</v>
      </c>
    </row>
    <row r="121" spans="1:3">
      <c r="A121" s="181">
        <v>6488</v>
      </c>
      <c r="B121" s="181">
        <v>6</v>
      </c>
      <c r="C121" s="180" t="str">
        <f t="shared" si="1"/>
        <v>WA</v>
      </c>
    </row>
    <row r="122" spans="1:3">
      <c r="A122" s="181">
        <v>6489</v>
      </c>
      <c r="B122" s="181">
        <v>6</v>
      </c>
      <c r="C122" s="180" t="str">
        <f t="shared" si="1"/>
        <v>WA</v>
      </c>
    </row>
    <row r="123" spans="1:3">
      <c r="A123" s="181">
        <v>6490</v>
      </c>
      <c r="B123" s="181">
        <v>6</v>
      </c>
      <c r="C123" s="180" t="str">
        <f t="shared" si="1"/>
        <v>WA</v>
      </c>
    </row>
    <row r="124" spans="1:3">
      <c r="A124" s="181">
        <v>6000</v>
      </c>
      <c r="B124" s="181">
        <v>7</v>
      </c>
      <c r="C124" s="180" t="str">
        <f t="shared" si="1"/>
        <v>WA</v>
      </c>
    </row>
    <row r="125" spans="1:3">
      <c r="A125" s="181">
        <v>6001</v>
      </c>
      <c r="B125" s="181">
        <v>7</v>
      </c>
      <c r="C125" s="180" t="str">
        <f t="shared" si="1"/>
        <v>WA</v>
      </c>
    </row>
    <row r="126" spans="1:3">
      <c r="A126" s="181">
        <v>6003</v>
      </c>
      <c r="B126" s="181">
        <v>7</v>
      </c>
      <c r="C126" s="180" t="str">
        <f t="shared" si="1"/>
        <v>WA</v>
      </c>
    </row>
    <row r="127" spans="1:3">
      <c r="A127" s="181">
        <v>6004</v>
      </c>
      <c r="B127" s="181">
        <v>7</v>
      </c>
      <c r="C127" s="180" t="str">
        <f t="shared" si="1"/>
        <v>WA</v>
      </c>
    </row>
    <row r="128" spans="1:3">
      <c r="A128" s="181">
        <v>6005</v>
      </c>
      <c r="B128" s="181">
        <v>7</v>
      </c>
      <c r="C128" s="180" t="str">
        <f t="shared" si="1"/>
        <v>WA</v>
      </c>
    </row>
    <row r="129" spans="1:3">
      <c r="A129" s="181">
        <v>6006</v>
      </c>
      <c r="B129" s="181">
        <v>7</v>
      </c>
      <c r="C129" s="180" t="str">
        <f t="shared" si="1"/>
        <v>WA</v>
      </c>
    </row>
    <row r="130" spans="1:3">
      <c r="A130" s="181">
        <v>6007</v>
      </c>
      <c r="B130" s="181">
        <v>7</v>
      </c>
      <c r="C130" s="180" t="str">
        <f t="shared" ref="C130:C193" si="2">IF(OR(A130&lt;=299,AND(A130&lt;3000,A130&gt;=1000)),"NSW",IF(AND(A130&lt;=999,A130&gt;=800),"NT",IF(OR(AND(A130&lt;=8999,A130&gt;=8000),AND(A130&lt;=3999,A130&gt;=3000)),"VIC",IF(OR(AND(A130&lt;=9999,A130&gt;=9000),AND(A130&lt;=4999,A130&gt;=4000)),"QLD",IF(AND(A130&lt;=5999,A130&gt;=5000),"SA",IF(AND(A130&lt;=6999,A130&gt;=6000),"WA","TAS"))))))</f>
        <v>WA</v>
      </c>
    </row>
    <row r="131" spans="1:3">
      <c r="A131" s="181">
        <v>6008</v>
      </c>
      <c r="B131" s="181">
        <v>7</v>
      </c>
      <c r="C131" s="180" t="str">
        <f t="shared" si="2"/>
        <v>WA</v>
      </c>
    </row>
    <row r="132" spans="1:3">
      <c r="A132" s="181">
        <v>6009</v>
      </c>
      <c r="B132" s="181">
        <v>7</v>
      </c>
      <c r="C132" s="180" t="str">
        <f t="shared" si="2"/>
        <v>WA</v>
      </c>
    </row>
    <row r="133" spans="1:3">
      <c r="A133" s="181">
        <v>6010</v>
      </c>
      <c r="B133" s="181">
        <v>7</v>
      </c>
      <c r="C133" s="180" t="str">
        <f t="shared" si="2"/>
        <v>WA</v>
      </c>
    </row>
    <row r="134" spans="1:3">
      <c r="A134" s="181">
        <v>6011</v>
      </c>
      <c r="B134" s="181">
        <v>7</v>
      </c>
      <c r="C134" s="180" t="str">
        <f t="shared" si="2"/>
        <v>WA</v>
      </c>
    </row>
    <row r="135" spans="1:3">
      <c r="A135" s="181">
        <v>6012</v>
      </c>
      <c r="B135" s="181">
        <v>7</v>
      </c>
      <c r="C135" s="180" t="str">
        <f t="shared" si="2"/>
        <v>WA</v>
      </c>
    </row>
    <row r="136" spans="1:3">
      <c r="A136" s="181">
        <v>6014</v>
      </c>
      <c r="B136" s="181">
        <v>7</v>
      </c>
      <c r="C136" s="180" t="str">
        <f t="shared" si="2"/>
        <v>WA</v>
      </c>
    </row>
    <row r="137" spans="1:3">
      <c r="A137" s="181">
        <v>6015</v>
      </c>
      <c r="B137" s="181">
        <v>7</v>
      </c>
      <c r="C137" s="180" t="str">
        <f t="shared" si="2"/>
        <v>WA</v>
      </c>
    </row>
    <row r="138" spans="1:3">
      <c r="A138" s="181">
        <v>6016</v>
      </c>
      <c r="B138" s="181">
        <v>7</v>
      </c>
      <c r="C138" s="180" t="str">
        <f t="shared" si="2"/>
        <v>WA</v>
      </c>
    </row>
    <row r="139" spans="1:3">
      <c r="A139" s="181">
        <v>6017</v>
      </c>
      <c r="B139" s="181">
        <v>7</v>
      </c>
      <c r="C139" s="180" t="str">
        <f t="shared" si="2"/>
        <v>WA</v>
      </c>
    </row>
    <row r="140" spans="1:3">
      <c r="A140" s="181">
        <v>6018</v>
      </c>
      <c r="B140" s="181">
        <v>7</v>
      </c>
      <c r="C140" s="180" t="str">
        <f t="shared" si="2"/>
        <v>WA</v>
      </c>
    </row>
    <row r="141" spans="1:3">
      <c r="A141" s="181">
        <v>6019</v>
      </c>
      <c r="B141" s="181">
        <v>7</v>
      </c>
      <c r="C141" s="180" t="str">
        <f t="shared" si="2"/>
        <v>WA</v>
      </c>
    </row>
    <row r="142" spans="1:3">
      <c r="A142" s="181">
        <v>6020</v>
      </c>
      <c r="B142" s="181">
        <v>7</v>
      </c>
      <c r="C142" s="180" t="str">
        <f t="shared" si="2"/>
        <v>WA</v>
      </c>
    </row>
    <row r="143" spans="1:3">
      <c r="A143" s="181">
        <v>6021</v>
      </c>
      <c r="B143" s="181">
        <v>7</v>
      </c>
      <c r="C143" s="180" t="str">
        <f t="shared" si="2"/>
        <v>WA</v>
      </c>
    </row>
    <row r="144" spans="1:3">
      <c r="A144" s="181">
        <v>6022</v>
      </c>
      <c r="B144" s="181">
        <v>7</v>
      </c>
      <c r="C144" s="180" t="str">
        <f t="shared" si="2"/>
        <v>WA</v>
      </c>
    </row>
    <row r="145" spans="1:3">
      <c r="A145" s="181">
        <v>6023</v>
      </c>
      <c r="B145" s="181">
        <v>7</v>
      </c>
      <c r="C145" s="180" t="str">
        <f t="shared" si="2"/>
        <v>WA</v>
      </c>
    </row>
    <row r="146" spans="1:3">
      <c r="A146" s="181">
        <v>6024</v>
      </c>
      <c r="B146" s="181">
        <v>7</v>
      </c>
      <c r="C146" s="180" t="str">
        <f t="shared" si="2"/>
        <v>WA</v>
      </c>
    </row>
    <row r="147" spans="1:3">
      <c r="A147" s="181">
        <v>6025</v>
      </c>
      <c r="B147" s="181">
        <v>7</v>
      </c>
      <c r="C147" s="180" t="str">
        <f t="shared" si="2"/>
        <v>WA</v>
      </c>
    </row>
    <row r="148" spans="1:3">
      <c r="A148" s="181">
        <v>6026</v>
      </c>
      <c r="B148" s="181">
        <v>7</v>
      </c>
      <c r="C148" s="180" t="str">
        <f t="shared" si="2"/>
        <v>WA</v>
      </c>
    </row>
    <row r="149" spans="1:3">
      <c r="A149" s="181">
        <v>6027</v>
      </c>
      <c r="B149" s="181">
        <v>7</v>
      </c>
      <c r="C149" s="180" t="str">
        <f t="shared" si="2"/>
        <v>WA</v>
      </c>
    </row>
    <row r="150" spans="1:3">
      <c r="A150" s="181">
        <v>6028</v>
      </c>
      <c r="B150" s="181">
        <v>7</v>
      </c>
      <c r="C150" s="180" t="str">
        <f t="shared" si="2"/>
        <v>WA</v>
      </c>
    </row>
    <row r="151" spans="1:3">
      <c r="A151" s="181">
        <v>6029</v>
      </c>
      <c r="B151" s="181">
        <v>7</v>
      </c>
      <c r="C151" s="180" t="str">
        <f t="shared" si="2"/>
        <v>WA</v>
      </c>
    </row>
    <row r="152" spans="1:3">
      <c r="A152" s="181">
        <v>6030</v>
      </c>
      <c r="B152" s="181">
        <v>7</v>
      </c>
      <c r="C152" s="180" t="str">
        <f t="shared" si="2"/>
        <v>WA</v>
      </c>
    </row>
    <row r="153" spans="1:3">
      <c r="A153" s="181">
        <v>6031</v>
      </c>
      <c r="B153" s="181">
        <v>7</v>
      </c>
      <c r="C153" s="180" t="str">
        <f t="shared" si="2"/>
        <v>WA</v>
      </c>
    </row>
    <row r="154" spans="1:3">
      <c r="A154" s="181">
        <v>6032</v>
      </c>
      <c r="B154" s="181">
        <v>7</v>
      </c>
      <c r="C154" s="180" t="str">
        <f t="shared" si="2"/>
        <v>WA</v>
      </c>
    </row>
    <row r="155" spans="1:3">
      <c r="A155" s="181">
        <v>6033</v>
      </c>
      <c r="B155" s="181">
        <v>7</v>
      </c>
      <c r="C155" s="180" t="str">
        <f t="shared" si="2"/>
        <v>WA</v>
      </c>
    </row>
    <row r="156" spans="1:3">
      <c r="A156" s="181">
        <v>6034</v>
      </c>
      <c r="B156" s="181">
        <v>7</v>
      </c>
      <c r="C156" s="180" t="str">
        <f t="shared" si="2"/>
        <v>WA</v>
      </c>
    </row>
    <row r="157" spans="1:3">
      <c r="A157" s="181">
        <v>6035</v>
      </c>
      <c r="B157" s="181">
        <v>7</v>
      </c>
      <c r="C157" s="180" t="str">
        <f t="shared" si="2"/>
        <v>WA</v>
      </c>
    </row>
    <row r="158" spans="1:3">
      <c r="A158" s="181">
        <v>6036</v>
      </c>
      <c r="B158" s="181">
        <v>7</v>
      </c>
      <c r="C158" s="180" t="str">
        <f t="shared" si="2"/>
        <v>WA</v>
      </c>
    </row>
    <row r="159" spans="1:3">
      <c r="A159" s="181">
        <v>6037</v>
      </c>
      <c r="B159" s="181">
        <v>7</v>
      </c>
      <c r="C159" s="180" t="str">
        <f t="shared" si="2"/>
        <v>WA</v>
      </c>
    </row>
    <row r="160" spans="1:3">
      <c r="A160" s="181">
        <v>6038</v>
      </c>
      <c r="B160" s="181">
        <v>7</v>
      </c>
      <c r="C160" s="180" t="str">
        <f t="shared" si="2"/>
        <v>WA</v>
      </c>
    </row>
    <row r="161" spans="1:3">
      <c r="A161" s="181">
        <v>6041</v>
      </c>
      <c r="B161" s="181">
        <v>7</v>
      </c>
      <c r="C161" s="180" t="str">
        <f t="shared" si="2"/>
        <v>WA</v>
      </c>
    </row>
    <row r="162" spans="1:3">
      <c r="A162" s="181">
        <v>6042</v>
      </c>
      <c r="B162" s="181">
        <v>7</v>
      </c>
      <c r="C162" s="180" t="str">
        <f t="shared" si="2"/>
        <v>WA</v>
      </c>
    </row>
    <row r="163" spans="1:3">
      <c r="A163" s="181">
        <v>6043</v>
      </c>
      <c r="B163" s="181">
        <v>7</v>
      </c>
      <c r="C163" s="180" t="str">
        <f t="shared" si="2"/>
        <v>WA</v>
      </c>
    </row>
    <row r="164" spans="1:3">
      <c r="A164" s="181">
        <v>6044</v>
      </c>
      <c r="B164" s="181">
        <v>7</v>
      </c>
      <c r="C164" s="180" t="str">
        <f t="shared" si="2"/>
        <v>WA</v>
      </c>
    </row>
    <row r="165" spans="1:3">
      <c r="A165" s="181">
        <v>6050</v>
      </c>
      <c r="B165" s="181">
        <v>7</v>
      </c>
      <c r="C165" s="180" t="str">
        <f t="shared" si="2"/>
        <v>WA</v>
      </c>
    </row>
    <row r="166" spans="1:3">
      <c r="A166" s="181">
        <v>6051</v>
      </c>
      <c r="B166" s="181">
        <v>7</v>
      </c>
      <c r="C166" s="180" t="str">
        <f t="shared" si="2"/>
        <v>WA</v>
      </c>
    </row>
    <row r="167" spans="1:3">
      <c r="A167" s="181">
        <v>6052</v>
      </c>
      <c r="B167" s="181">
        <v>7</v>
      </c>
      <c r="C167" s="180" t="str">
        <f t="shared" si="2"/>
        <v>WA</v>
      </c>
    </row>
    <row r="168" spans="1:3">
      <c r="A168" s="181">
        <v>6053</v>
      </c>
      <c r="B168" s="181">
        <v>7</v>
      </c>
      <c r="C168" s="180" t="str">
        <f t="shared" si="2"/>
        <v>WA</v>
      </c>
    </row>
    <row r="169" spans="1:3">
      <c r="A169" s="181">
        <v>6054</v>
      </c>
      <c r="B169" s="181">
        <v>7</v>
      </c>
      <c r="C169" s="180" t="str">
        <f t="shared" si="2"/>
        <v>WA</v>
      </c>
    </row>
    <row r="170" spans="1:3">
      <c r="A170" s="181">
        <v>6055</v>
      </c>
      <c r="B170" s="181">
        <v>7</v>
      </c>
      <c r="C170" s="180" t="str">
        <f t="shared" si="2"/>
        <v>WA</v>
      </c>
    </row>
    <row r="171" spans="1:3">
      <c r="A171" s="181">
        <v>6056</v>
      </c>
      <c r="B171" s="181">
        <v>7</v>
      </c>
      <c r="C171" s="180" t="str">
        <f t="shared" si="2"/>
        <v>WA</v>
      </c>
    </row>
    <row r="172" spans="1:3">
      <c r="A172" s="181">
        <v>6057</v>
      </c>
      <c r="B172" s="181">
        <v>7</v>
      </c>
      <c r="C172" s="180" t="str">
        <f t="shared" si="2"/>
        <v>WA</v>
      </c>
    </row>
    <row r="173" spans="1:3">
      <c r="A173" s="181">
        <v>6058</v>
      </c>
      <c r="B173" s="181">
        <v>7</v>
      </c>
      <c r="C173" s="180" t="str">
        <f t="shared" si="2"/>
        <v>WA</v>
      </c>
    </row>
    <row r="174" spans="1:3">
      <c r="A174" s="181">
        <v>6059</v>
      </c>
      <c r="B174" s="181">
        <v>7</v>
      </c>
      <c r="C174" s="180" t="str">
        <f t="shared" si="2"/>
        <v>WA</v>
      </c>
    </row>
    <row r="175" spans="1:3">
      <c r="A175" s="181">
        <v>6060</v>
      </c>
      <c r="B175" s="181">
        <v>7</v>
      </c>
      <c r="C175" s="180" t="str">
        <f t="shared" si="2"/>
        <v>WA</v>
      </c>
    </row>
    <row r="176" spans="1:3">
      <c r="A176" s="181">
        <v>6061</v>
      </c>
      <c r="B176" s="181">
        <v>7</v>
      </c>
      <c r="C176" s="180" t="str">
        <f t="shared" si="2"/>
        <v>WA</v>
      </c>
    </row>
    <row r="177" spans="1:3">
      <c r="A177" s="181">
        <v>6062</v>
      </c>
      <c r="B177" s="181">
        <v>7</v>
      </c>
      <c r="C177" s="180" t="str">
        <f t="shared" si="2"/>
        <v>WA</v>
      </c>
    </row>
    <row r="178" spans="1:3">
      <c r="A178" s="181">
        <v>6063</v>
      </c>
      <c r="B178" s="181">
        <v>7</v>
      </c>
      <c r="C178" s="180" t="str">
        <f t="shared" si="2"/>
        <v>WA</v>
      </c>
    </row>
    <row r="179" spans="1:3">
      <c r="A179" s="181">
        <v>6064</v>
      </c>
      <c r="B179" s="181">
        <v>7</v>
      </c>
      <c r="C179" s="180" t="str">
        <f t="shared" si="2"/>
        <v>WA</v>
      </c>
    </row>
    <row r="180" spans="1:3">
      <c r="A180" s="181">
        <v>6065</v>
      </c>
      <c r="B180" s="181">
        <v>7</v>
      </c>
      <c r="C180" s="180" t="str">
        <f t="shared" si="2"/>
        <v>WA</v>
      </c>
    </row>
    <row r="181" spans="1:3">
      <c r="A181" s="181">
        <v>6066</v>
      </c>
      <c r="B181" s="181">
        <v>7</v>
      </c>
      <c r="C181" s="180" t="str">
        <f t="shared" si="2"/>
        <v>WA</v>
      </c>
    </row>
    <row r="182" spans="1:3">
      <c r="A182" s="181">
        <v>6067</v>
      </c>
      <c r="B182" s="181">
        <v>7</v>
      </c>
      <c r="C182" s="180" t="str">
        <f t="shared" si="2"/>
        <v>WA</v>
      </c>
    </row>
    <row r="183" spans="1:3">
      <c r="A183" s="181">
        <v>6068</v>
      </c>
      <c r="B183" s="181">
        <v>7</v>
      </c>
      <c r="C183" s="180" t="str">
        <f t="shared" si="2"/>
        <v>WA</v>
      </c>
    </row>
    <row r="184" spans="1:3">
      <c r="A184" s="181">
        <v>6069</v>
      </c>
      <c r="B184" s="181">
        <v>7</v>
      </c>
      <c r="C184" s="180" t="str">
        <f t="shared" si="2"/>
        <v>WA</v>
      </c>
    </row>
    <row r="185" spans="1:3">
      <c r="A185" s="181">
        <v>6070</v>
      </c>
      <c r="B185" s="181">
        <v>7</v>
      </c>
      <c r="C185" s="180" t="str">
        <f t="shared" si="2"/>
        <v>WA</v>
      </c>
    </row>
    <row r="186" spans="1:3">
      <c r="A186" s="181">
        <v>6071</v>
      </c>
      <c r="B186" s="181">
        <v>7</v>
      </c>
      <c r="C186" s="180" t="str">
        <f t="shared" si="2"/>
        <v>WA</v>
      </c>
    </row>
    <row r="187" spans="1:3">
      <c r="A187" s="181">
        <v>6072</v>
      </c>
      <c r="B187" s="181">
        <v>7</v>
      </c>
      <c r="C187" s="180" t="str">
        <f t="shared" si="2"/>
        <v>WA</v>
      </c>
    </row>
    <row r="188" spans="1:3">
      <c r="A188" s="181">
        <v>6073</v>
      </c>
      <c r="B188" s="181">
        <v>7</v>
      </c>
      <c r="C188" s="180" t="str">
        <f t="shared" si="2"/>
        <v>WA</v>
      </c>
    </row>
    <row r="189" spans="1:3">
      <c r="A189" s="181">
        <v>6074</v>
      </c>
      <c r="B189" s="181">
        <v>7</v>
      </c>
      <c r="C189" s="180" t="str">
        <f t="shared" si="2"/>
        <v>WA</v>
      </c>
    </row>
    <row r="190" spans="1:3">
      <c r="A190" s="181">
        <v>6076</v>
      </c>
      <c r="B190" s="181">
        <v>7</v>
      </c>
      <c r="C190" s="180" t="str">
        <f t="shared" si="2"/>
        <v>WA</v>
      </c>
    </row>
    <row r="191" spans="1:3">
      <c r="A191" s="181">
        <v>6081</v>
      </c>
      <c r="B191" s="181">
        <v>7</v>
      </c>
      <c r="C191" s="180" t="str">
        <f t="shared" si="2"/>
        <v>WA</v>
      </c>
    </row>
    <row r="192" spans="1:3">
      <c r="A192" s="181">
        <v>6082</v>
      </c>
      <c r="B192" s="181">
        <v>7</v>
      </c>
      <c r="C192" s="180" t="str">
        <f t="shared" si="2"/>
        <v>WA</v>
      </c>
    </row>
    <row r="193" spans="1:3">
      <c r="A193" s="181">
        <v>6083</v>
      </c>
      <c r="B193" s="181">
        <v>7</v>
      </c>
      <c r="C193" s="180" t="str">
        <f t="shared" si="2"/>
        <v>WA</v>
      </c>
    </row>
    <row r="194" spans="1:3">
      <c r="A194" s="181">
        <v>6084</v>
      </c>
      <c r="B194" s="181">
        <v>7</v>
      </c>
      <c r="C194" s="180" t="str">
        <f t="shared" ref="C194:C257" si="3">IF(OR(A194&lt;=299,AND(A194&lt;3000,A194&gt;=1000)),"NSW",IF(AND(A194&lt;=999,A194&gt;=800),"NT",IF(OR(AND(A194&lt;=8999,A194&gt;=8000),AND(A194&lt;=3999,A194&gt;=3000)),"VIC",IF(OR(AND(A194&lt;=9999,A194&gt;=9000),AND(A194&lt;=4999,A194&gt;=4000)),"QLD",IF(AND(A194&lt;=5999,A194&gt;=5000),"SA",IF(AND(A194&lt;=6999,A194&gt;=6000),"WA","TAS"))))))</f>
        <v>WA</v>
      </c>
    </row>
    <row r="195" spans="1:3">
      <c r="A195" s="181">
        <v>6090</v>
      </c>
      <c r="B195" s="181">
        <v>7</v>
      </c>
      <c r="C195" s="180" t="str">
        <f t="shared" si="3"/>
        <v>WA</v>
      </c>
    </row>
    <row r="196" spans="1:3">
      <c r="A196" s="181">
        <v>6100</v>
      </c>
      <c r="B196" s="181">
        <v>7</v>
      </c>
      <c r="C196" s="180" t="str">
        <f t="shared" si="3"/>
        <v>WA</v>
      </c>
    </row>
    <row r="197" spans="1:3">
      <c r="A197" s="181">
        <v>6101</v>
      </c>
      <c r="B197" s="181">
        <v>7</v>
      </c>
      <c r="C197" s="180" t="str">
        <f t="shared" si="3"/>
        <v>WA</v>
      </c>
    </row>
    <row r="198" spans="1:3">
      <c r="A198" s="181">
        <v>6102</v>
      </c>
      <c r="B198" s="181">
        <v>7</v>
      </c>
      <c r="C198" s="180" t="str">
        <f t="shared" si="3"/>
        <v>WA</v>
      </c>
    </row>
    <row r="199" spans="1:3">
      <c r="A199" s="181">
        <v>6103</v>
      </c>
      <c r="B199" s="181">
        <v>7</v>
      </c>
      <c r="C199" s="180" t="str">
        <f t="shared" si="3"/>
        <v>WA</v>
      </c>
    </row>
    <row r="200" spans="1:3">
      <c r="A200" s="181">
        <v>6104</v>
      </c>
      <c r="B200" s="181">
        <v>7</v>
      </c>
      <c r="C200" s="180" t="str">
        <f t="shared" si="3"/>
        <v>WA</v>
      </c>
    </row>
    <row r="201" spans="1:3">
      <c r="A201" s="181">
        <v>6105</v>
      </c>
      <c r="B201" s="181">
        <v>7</v>
      </c>
      <c r="C201" s="180" t="str">
        <f t="shared" si="3"/>
        <v>WA</v>
      </c>
    </row>
    <row r="202" spans="1:3">
      <c r="A202" s="181">
        <v>6106</v>
      </c>
      <c r="B202" s="181">
        <v>7</v>
      </c>
      <c r="C202" s="180" t="str">
        <f t="shared" si="3"/>
        <v>WA</v>
      </c>
    </row>
    <row r="203" spans="1:3">
      <c r="A203" s="181">
        <v>6107</v>
      </c>
      <c r="B203" s="181">
        <v>7</v>
      </c>
      <c r="C203" s="180" t="str">
        <f t="shared" si="3"/>
        <v>WA</v>
      </c>
    </row>
    <row r="204" spans="1:3">
      <c r="A204" s="181">
        <v>6108</v>
      </c>
      <c r="B204" s="181">
        <v>7</v>
      </c>
      <c r="C204" s="180" t="str">
        <f t="shared" si="3"/>
        <v>WA</v>
      </c>
    </row>
    <row r="205" spans="1:3">
      <c r="A205" s="181">
        <v>6109</v>
      </c>
      <c r="B205" s="181">
        <v>7</v>
      </c>
      <c r="C205" s="180" t="str">
        <f t="shared" si="3"/>
        <v>WA</v>
      </c>
    </row>
    <row r="206" spans="1:3">
      <c r="A206" s="181">
        <v>6110</v>
      </c>
      <c r="B206" s="181">
        <v>7</v>
      </c>
      <c r="C206" s="180" t="str">
        <f t="shared" si="3"/>
        <v>WA</v>
      </c>
    </row>
    <row r="207" spans="1:3">
      <c r="A207" s="181">
        <v>6111</v>
      </c>
      <c r="B207" s="181">
        <v>7</v>
      </c>
      <c r="C207" s="180" t="str">
        <f t="shared" si="3"/>
        <v>WA</v>
      </c>
    </row>
    <row r="208" spans="1:3">
      <c r="A208" s="181">
        <v>6112</v>
      </c>
      <c r="B208" s="181">
        <v>7</v>
      </c>
      <c r="C208" s="180" t="str">
        <f t="shared" si="3"/>
        <v>WA</v>
      </c>
    </row>
    <row r="209" spans="1:3">
      <c r="A209" s="181">
        <v>6121</v>
      </c>
      <c r="B209" s="181">
        <v>7</v>
      </c>
      <c r="C209" s="180" t="str">
        <f t="shared" si="3"/>
        <v>WA</v>
      </c>
    </row>
    <row r="210" spans="1:3">
      <c r="A210" s="181">
        <v>6122</v>
      </c>
      <c r="B210" s="181">
        <v>7</v>
      </c>
      <c r="C210" s="180" t="str">
        <f t="shared" si="3"/>
        <v>WA</v>
      </c>
    </row>
    <row r="211" spans="1:3">
      <c r="A211" s="181">
        <v>6123</v>
      </c>
      <c r="B211" s="181">
        <v>7</v>
      </c>
      <c r="C211" s="180" t="str">
        <f t="shared" si="3"/>
        <v>WA</v>
      </c>
    </row>
    <row r="212" spans="1:3">
      <c r="A212" s="181">
        <v>6124</v>
      </c>
      <c r="B212" s="181">
        <v>7</v>
      </c>
      <c r="C212" s="180" t="str">
        <f t="shared" si="3"/>
        <v>WA</v>
      </c>
    </row>
    <row r="213" spans="1:3">
      <c r="A213" s="181">
        <v>6125</v>
      </c>
      <c r="B213" s="181">
        <v>7</v>
      </c>
      <c r="C213" s="180" t="str">
        <f t="shared" si="3"/>
        <v>WA</v>
      </c>
    </row>
    <row r="214" spans="1:3">
      <c r="A214" s="181">
        <v>6126</v>
      </c>
      <c r="B214" s="181">
        <v>7</v>
      </c>
      <c r="C214" s="180" t="str">
        <f t="shared" si="3"/>
        <v>WA</v>
      </c>
    </row>
    <row r="215" spans="1:3">
      <c r="A215" s="181">
        <v>6147</v>
      </c>
      <c r="B215" s="181">
        <v>7</v>
      </c>
      <c r="C215" s="180" t="str">
        <f t="shared" si="3"/>
        <v>WA</v>
      </c>
    </row>
    <row r="216" spans="1:3">
      <c r="A216" s="181">
        <v>6148</v>
      </c>
      <c r="B216" s="181">
        <v>7</v>
      </c>
      <c r="C216" s="180" t="str">
        <f t="shared" si="3"/>
        <v>WA</v>
      </c>
    </row>
    <row r="217" spans="1:3">
      <c r="A217" s="181">
        <v>6149</v>
      </c>
      <c r="B217" s="181">
        <v>7</v>
      </c>
      <c r="C217" s="180" t="str">
        <f t="shared" si="3"/>
        <v>WA</v>
      </c>
    </row>
    <row r="218" spans="1:3">
      <c r="A218" s="181">
        <v>6150</v>
      </c>
      <c r="B218" s="181">
        <v>7</v>
      </c>
      <c r="C218" s="180" t="str">
        <f t="shared" si="3"/>
        <v>WA</v>
      </c>
    </row>
    <row r="219" spans="1:3">
      <c r="A219" s="181">
        <v>6151</v>
      </c>
      <c r="B219" s="181">
        <v>7</v>
      </c>
      <c r="C219" s="180" t="str">
        <f t="shared" si="3"/>
        <v>WA</v>
      </c>
    </row>
    <row r="220" spans="1:3">
      <c r="A220" s="181">
        <v>6152</v>
      </c>
      <c r="B220" s="181">
        <v>7</v>
      </c>
      <c r="C220" s="180" t="str">
        <f t="shared" si="3"/>
        <v>WA</v>
      </c>
    </row>
    <row r="221" spans="1:3">
      <c r="A221" s="181">
        <v>6153</v>
      </c>
      <c r="B221" s="181">
        <v>7</v>
      </c>
      <c r="C221" s="180" t="str">
        <f t="shared" si="3"/>
        <v>WA</v>
      </c>
    </row>
    <row r="222" spans="1:3">
      <c r="A222" s="181">
        <v>6154</v>
      </c>
      <c r="B222" s="181">
        <v>7</v>
      </c>
      <c r="C222" s="180" t="str">
        <f t="shared" si="3"/>
        <v>WA</v>
      </c>
    </row>
    <row r="223" spans="1:3">
      <c r="A223" s="181">
        <v>6155</v>
      </c>
      <c r="B223" s="181">
        <v>7</v>
      </c>
      <c r="C223" s="180" t="str">
        <f t="shared" si="3"/>
        <v>WA</v>
      </c>
    </row>
    <row r="224" spans="1:3">
      <c r="A224" s="181">
        <v>6156</v>
      </c>
      <c r="B224" s="181">
        <v>7</v>
      </c>
      <c r="C224" s="180" t="str">
        <f t="shared" si="3"/>
        <v>WA</v>
      </c>
    </row>
    <row r="225" spans="1:3">
      <c r="A225" s="181">
        <v>6157</v>
      </c>
      <c r="B225" s="181">
        <v>7</v>
      </c>
      <c r="C225" s="180" t="str">
        <f t="shared" si="3"/>
        <v>WA</v>
      </c>
    </row>
    <row r="226" spans="1:3">
      <c r="A226" s="181">
        <v>6158</v>
      </c>
      <c r="B226" s="181">
        <v>7</v>
      </c>
      <c r="C226" s="180" t="str">
        <f t="shared" si="3"/>
        <v>WA</v>
      </c>
    </row>
    <row r="227" spans="1:3">
      <c r="A227" s="181">
        <v>6159</v>
      </c>
      <c r="B227" s="181">
        <v>7</v>
      </c>
      <c r="C227" s="180" t="str">
        <f t="shared" si="3"/>
        <v>WA</v>
      </c>
    </row>
    <row r="228" spans="1:3">
      <c r="A228" s="181">
        <v>6160</v>
      </c>
      <c r="B228" s="181">
        <v>7</v>
      </c>
      <c r="C228" s="180" t="str">
        <f t="shared" si="3"/>
        <v>WA</v>
      </c>
    </row>
    <row r="229" spans="1:3">
      <c r="A229" s="181">
        <v>6161</v>
      </c>
      <c r="B229" s="181">
        <v>7</v>
      </c>
      <c r="C229" s="180" t="str">
        <f t="shared" si="3"/>
        <v>WA</v>
      </c>
    </row>
    <row r="230" spans="1:3">
      <c r="A230" s="181">
        <v>6162</v>
      </c>
      <c r="B230" s="181">
        <v>7</v>
      </c>
      <c r="C230" s="180" t="str">
        <f t="shared" si="3"/>
        <v>WA</v>
      </c>
    </row>
    <row r="231" spans="1:3">
      <c r="A231" s="181">
        <v>6163</v>
      </c>
      <c r="B231" s="181">
        <v>7</v>
      </c>
      <c r="C231" s="180" t="str">
        <f t="shared" si="3"/>
        <v>WA</v>
      </c>
    </row>
    <row r="232" spans="1:3">
      <c r="A232" s="181">
        <v>6164</v>
      </c>
      <c r="B232" s="181">
        <v>7</v>
      </c>
      <c r="C232" s="180" t="str">
        <f t="shared" si="3"/>
        <v>WA</v>
      </c>
    </row>
    <row r="233" spans="1:3">
      <c r="A233" s="181">
        <v>6165</v>
      </c>
      <c r="B233" s="181">
        <v>7</v>
      </c>
      <c r="C233" s="180" t="str">
        <f t="shared" si="3"/>
        <v>WA</v>
      </c>
    </row>
    <row r="234" spans="1:3">
      <c r="A234" s="181">
        <v>6166</v>
      </c>
      <c r="B234" s="181">
        <v>7</v>
      </c>
      <c r="C234" s="180" t="str">
        <f t="shared" si="3"/>
        <v>WA</v>
      </c>
    </row>
    <row r="235" spans="1:3">
      <c r="A235" s="181">
        <v>6167</v>
      </c>
      <c r="B235" s="181">
        <v>7</v>
      </c>
      <c r="C235" s="180" t="str">
        <f t="shared" si="3"/>
        <v>WA</v>
      </c>
    </row>
    <row r="236" spans="1:3">
      <c r="A236" s="181">
        <v>6168</v>
      </c>
      <c r="B236" s="181">
        <v>7</v>
      </c>
      <c r="C236" s="180" t="str">
        <f t="shared" si="3"/>
        <v>WA</v>
      </c>
    </row>
    <row r="237" spans="1:3">
      <c r="A237" s="181">
        <v>6169</v>
      </c>
      <c r="B237" s="181">
        <v>7</v>
      </c>
      <c r="C237" s="180" t="str">
        <f t="shared" si="3"/>
        <v>WA</v>
      </c>
    </row>
    <row r="238" spans="1:3">
      <c r="A238" s="181">
        <v>6170</v>
      </c>
      <c r="B238" s="181">
        <v>7</v>
      </c>
      <c r="C238" s="180" t="str">
        <f t="shared" si="3"/>
        <v>WA</v>
      </c>
    </row>
    <row r="239" spans="1:3">
      <c r="A239" s="181">
        <v>6171</v>
      </c>
      <c r="B239" s="181">
        <v>7</v>
      </c>
      <c r="C239" s="180" t="str">
        <f t="shared" si="3"/>
        <v>WA</v>
      </c>
    </row>
    <row r="240" spans="1:3">
      <c r="A240" s="181">
        <v>6172</v>
      </c>
      <c r="B240" s="181">
        <v>7</v>
      </c>
      <c r="C240" s="180" t="str">
        <f t="shared" si="3"/>
        <v>WA</v>
      </c>
    </row>
    <row r="241" spans="1:3">
      <c r="A241" s="181">
        <v>6173</v>
      </c>
      <c r="B241" s="181">
        <v>7</v>
      </c>
      <c r="C241" s="180" t="str">
        <f t="shared" si="3"/>
        <v>WA</v>
      </c>
    </row>
    <row r="242" spans="1:3">
      <c r="A242" s="181">
        <v>6174</v>
      </c>
      <c r="B242" s="181">
        <v>7</v>
      </c>
      <c r="C242" s="180" t="str">
        <f t="shared" si="3"/>
        <v>WA</v>
      </c>
    </row>
    <row r="243" spans="1:3">
      <c r="A243" s="181">
        <v>6175</v>
      </c>
      <c r="B243" s="181">
        <v>7</v>
      </c>
      <c r="C243" s="180" t="str">
        <f t="shared" si="3"/>
        <v>WA</v>
      </c>
    </row>
    <row r="244" spans="1:3">
      <c r="A244" s="181">
        <v>6176</v>
      </c>
      <c r="B244" s="181">
        <v>7</v>
      </c>
      <c r="C244" s="180" t="str">
        <f t="shared" si="3"/>
        <v>WA</v>
      </c>
    </row>
    <row r="245" spans="1:3">
      <c r="A245" s="181">
        <v>6207</v>
      </c>
      <c r="B245" s="181">
        <v>7</v>
      </c>
      <c r="C245" s="180" t="str">
        <f t="shared" si="3"/>
        <v>WA</v>
      </c>
    </row>
    <row r="246" spans="1:3">
      <c r="A246" s="181">
        <v>6208</v>
      </c>
      <c r="B246" s="181">
        <v>7</v>
      </c>
      <c r="C246" s="180" t="str">
        <f t="shared" si="3"/>
        <v>WA</v>
      </c>
    </row>
    <row r="247" spans="1:3">
      <c r="A247" s="181">
        <v>6210</v>
      </c>
      <c r="B247" s="181">
        <v>7</v>
      </c>
      <c r="C247" s="180" t="str">
        <f t="shared" si="3"/>
        <v>WA</v>
      </c>
    </row>
    <row r="248" spans="1:3">
      <c r="A248" s="181">
        <v>6213</v>
      </c>
      <c r="B248" s="181">
        <v>7</v>
      </c>
      <c r="C248" s="180" t="str">
        <f t="shared" si="3"/>
        <v>WA</v>
      </c>
    </row>
    <row r="249" spans="1:3">
      <c r="A249" s="181">
        <v>6214</v>
      </c>
      <c r="B249" s="181">
        <v>7</v>
      </c>
      <c r="C249" s="180" t="str">
        <f t="shared" si="3"/>
        <v>WA</v>
      </c>
    </row>
    <row r="250" spans="1:3">
      <c r="A250" s="181">
        <v>6215</v>
      </c>
      <c r="B250" s="181">
        <v>7</v>
      </c>
      <c r="C250" s="180" t="str">
        <f t="shared" si="3"/>
        <v>WA</v>
      </c>
    </row>
    <row r="251" spans="1:3">
      <c r="A251" s="181">
        <v>6218</v>
      </c>
      <c r="B251" s="181">
        <v>7</v>
      </c>
      <c r="C251" s="180" t="str">
        <f t="shared" si="3"/>
        <v>WA</v>
      </c>
    </row>
    <row r="252" spans="1:3">
      <c r="A252" s="181">
        <v>6220</v>
      </c>
      <c r="B252" s="181">
        <v>7</v>
      </c>
      <c r="C252" s="180" t="str">
        <f t="shared" si="3"/>
        <v>WA</v>
      </c>
    </row>
    <row r="253" spans="1:3">
      <c r="A253" s="181">
        <v>6221</v>
      </c>
      <c r="B253" s="181">
        <v>7</v>
      </c>
      <c r="C253" s="180" t="str">
        <f t="shared" si="3"/>
        <v>WA</v>
      </c>
    </row>
    <row r="254" spans="1:3">
      <c r="A254" s="181">
        <v>6223</v>
      </c>
      <c r="B254" s="181">
        <v>7</v>
      </c>
      <c r="C254" s="180" t="str">
        <f t="shared" si="3"/>
        <v>WA</v>
      </c>
    </row>
    <row r="255" spans="1:3">
      <c r="A255" s="181">
        <v>6224</v>
      </c>
      <c r="B255" s="181">
        <v>7</v>
      </c>
      <c r="C255" s="180" t="str">
        <f t="shared" si="3"/>
        <v>WA</v>
      </c>
    </row>
    <row r="256" spans="1:3">
      <c r="A256" s="181">
        <v>6225</v>
      </c>
      <c r="B256" s="181">
        <v>7</v>
      </c>
      <c r="C256" s="180" t="str">
        <f t="shared" si="3"/>
        <v>WA</v>
      </c>
    </row>
    <row r="257" spans="1:3">
      <c r="A257" s="181">
        <v>6302</v>
      </c>
      <c r="B257" s="181">
        <v>7</v>
      </c>
      <c r="C257" s="180" t="str">
        <f t="shared" si="3"/>
        <v>WA</v>
      </c>
    </row>
    <row r="258" spans="1:3">
      <c r="A258" s="181">
        <v>6304</v>
      </c>
      <c r="B258" s="181">
        <v>7</v>
      </c>
      <c r="C258" s="180" t="str">
        <f t="shared" ref="C258:C321" si="4">IF(OR(A258&lt;=299,AND(A258&lt;3000,A258&gt;=1000)),"NSW",IF(AND(A258&lt;=999,A258&gt;=800),"NT",IF(OR(AND(A258&lt;=8999,A258&gt;=8000),AND(A258&lt;=3999,A258&gt;=3000)),"VIC",IF(OR(AND(A258&lt;=9999,A258&gt;=9000),AND(A258&lt;=4999,A258&gt;=4000)),"QLD",IF(AND(A258&lt;=5999,A258&gt;=5000),"SA",IF(AND(A258&lt;=6999,A258&gt;=6000),"WA","TAS"))))))</f>
        <v>WA</v>
      </c>
    </row>
    <row r="259" spans="1:3">
      <c r="A259" s="181">
        <v>6306</v>
      </c>
      <c r="B259" s="181">
        <v>7</v>
      </c>
      <c r="C259" s="180" t="str">
        <f t="shared" si="4"/>
        <v>WA</v>
      </c>
    </row>
    <row r="260" spans="1:3">
      <c r="A260" s="181">
        <v>6308</v>
      </c>
      <c r="B260" s="181">
        <v>7</v>
      </c>
      <c r="C260" s="180" t="str">
        <f t="shared" si="4"/>
        <v>WA</v>
      </c>
    </row>
    <row r="261" spans="1:3">
      <c r="A261" s="181">
        <v>6390</v>
      </c>
      <c r="B261" s="181">
        <v>7</v>
      </c>
      <c r="C261" s="180" t="str">
        <f t="shared" si="4"/>
        <v>WA</v>
      </c>
    </row>
    <row r="262" spans="1:3">
      <c r="A262" s="181">
        <v>6391</v>
      </c>
      <c r="B262" s="181">
        <v>7</v>
      </c>
      <c r="C262" s="180" t="str">
        <f t="shared" si="4"/>
        <v>WA</v>
      </c>
    </row>
    <row r="263" spans="1:3">
      <c r="A263" s="181">
        <v>6392</v>
      </c>
      <c r="B263" s="181">
        <v>7</v>
      </c>
      <c r="C263" s="180" t="str">
        <f t="shared" si="4"/>
        <v>WA</v>
      </c>
    </row>
    <row r="264" spans="1:3">
      <c r="A264" s="181">
        <v>6393</v>
      </c>
      <c r="B264" s="181">
        <v>7</v>
      </c>
      <c r="C264" s="180" t="str">
        <f t="shared" si="4"/>
        <v>WA</v>
      </c>
    </row>
    <row r="265" spans="1:3">
      <c r="A265" s="181">
        <v>6401</v>
      </c>
      <c r="B265" s="181">
        <v>7</v>
      </c>
      <c r="C265" s="180" t="str">
        <f t="shared" si="4"/>
        <v>WA</v>
      </c>
    </row>
    <row r="266" spans="1:3">
      <c r="A266" s="181">
        <v>6403</v>
      </c>
      <c r="B266" s="181">
        <v>7</v>
      </c>
      <c r="C266" s="180" t="str">
        <f t="shared" si="4"/>
        <v>WA</v>
      </c>
    </row>
    <row r="267" spans="1:3">
      <c r="A267" s="181">
        <v>6405</v>
      </c>
      <c r="B267" s="181">
        <v>7</v>
      </c>
      <c r="C267" s="180" t="str">
        <f t="shared" si="4"/>
        <v>WA</v>
      </c>
    </row>
    <row r="268" spans="1:3">
      <c r="A268" s="181">
        <v>6409</v>
      </c>
      <c r="B268" s="181">
        <v>7</v>
      </c>
      <c r="C268" s="180" t="str">
        <f t="shared" si="4"/>
        <v>WA</v>
      </c>
    </row>
    <row r="269" spans="1:3">
      <c r="A269" s="181">
        <v>6460</v>
      </c>
      <c r="B269" s="181">
        <v>7</v>
      </c>
      <c r="C269" s="180" t="str">
        <f t="shared" si="4"/>
        <v>WA</v>
      </c>
    </row>
    <row r="270" spans="1:3">
      <c r="A270" s="181">
        <v>6461</v>
      </c>
      <c r="B270" s="181">
        <v>7</v>
      </c>
      <c r="C270" s="180" t="str">
        <f t="shared" si="4"/>
        <v>WA</v>
      </c>
    </row>
    <row r="271" spans="1:3">
      <c r="A271" s="181">
        <v>6462</v>
      </c>
      <c r="B271" s="181">
        <v>7</v>
      </c>
      <c r="C271" s="180" t="str">
        <f t="shared" si="4"/>
        <v>WA</v>
      </c>
    </row>
    <row r="272" spans="1:3">
      <c r="A272" s="181">
        <v>6464</v>
      </c>
      <c r="B272" s="181">
        <v>7</v>
      </c>
      <c r="C272" s="180" t="str">
        <f t="shared" si="4"/>
        <v>WA</v>
      </c>
    </row>
    <row r="273" spans="1:3">
      <c r="A273" s="181">
        <v>6465</v>
      </c>
      <c r="B273" s="181">
        <v>7</v>
      </c>
      <c r="C273" s="180" t="str">
        <f t="shared" si="4"/>
        <v>WA</v>
      </c>
    </row>
    <row r="274" spans="1:3">
      <c r="A274" s="181">
        <v>6466</v>
      </c>
      <c r="B274" s="181">
        <v>7</v>
      </c>
      <c r="C274" s="180" t="str">
        <f t="shared" si="4"/>
        <v>WA</v>
      </c>
    </row>
    <row r="275" spans="1:3">
      <c r="A275" s="181">
        <v>6467</v>
      </c>
      <c r="B275" s="181">
        <v>7</v>
      </c>
      <c r="C275" s="180" t="str">
        <f t="shared" si="4"/>
        <v>WA</v>
      </c>
    </row>
    <row r="276" spans="1:3">
      <c r="A276" s="181">
        <v>6468</v>
      </c>
      <c r="B276" s="181">
        <v>7</v>
      </c>
      <c r="C276" s="180" t="str">
        <f t="shared" si="4"/>
        <v>WA</v>
      </c>
    </row>
    <row r="277" spans="1:3">
      <c r="A277" s="181">
        <v>6470</v>
      </c>
      <c r="B277" s="181">
        <v>7</v>
      </c>
      <c r="C277" s="180" t="str">
        <f t="shared" si="4"/>
        <v>WA</v>
      </c>
    </row>
    <row r="278" spans="1:3">
      <c r="A278" s="181">
        <v>6472</v>
      </c>
      <c r="B278" s="181">
        <v>7</v>
      </c>
      <c r="C278" s="180" t="str">
        <f t="shared" si="4"/>
        <v>WA</v>
      </c>
    </row>
    <row r="279" spans="1:3">
      <c r="A279" s="181">
        <v>6501</v>
      </c>
      <c r="B279" s="181">
        <v>7</v>
      </c>
      <c r="C279" s="180" t="str">
        <f t="shared" si="4"/>
        <v>WA</v>
      </c>
    </row>
    <row r="280" spans="1:3">
      <c r="A280" s="181">
        <v>6503</v>
      </c>
      <c r="B280" s="181">
        <v>7</v>
      </c>
      <c r="C280" s="180" t="str">
        <f t="shared" si="4"/>
        <v>WA</v>
      </c>
    </row>
    <row r="281" spans="1:3">
      <c r="A281" s="181">
        <v>6556</v>
      </c>
      <c r="B281" s="181">
        <v>7</v>
      </c>
      <c r="C281" s="180" t="str">
        <f t="shared" si="4"/>
        <v>WA</v>
      </c>
    </row>
    <row r="282" spans="1:3">
      <c r="A282" s="181">
        <v>6558</v>
      </c>
      <c r="B282" s="181">
        <v>7</v>
      </c>
      <c r="C282" s="180" t="str">
        <f t="shared" si="4"/>
        <v>WA</v>
      </c>
    </row>
    <row r="283" spans="1:3">
      <c r="A283" s="181">
        <v>6560</v>
      </c>
      <c r="B283" s="181">
        <v>7</v>
      </c>
      <c r="C283" s="180" t="str">
        <f t="shared" si="4"/>
        <v>WA</v>
      </c>
    </row>
    <row r="284" spans="1:3">
      <c r="A284" s="181">
        <v>6562</v>
      </c>
      <c r="B284" s="181">
        <v>7</v>
      </c>
      <c r="C284" s="180" t="str">
        <f t="shared" si="4"/>
        <v>WA</v>
      </c>
    </row>
    <row r="285" spans="1:3">
      <c r="A285" s="181">
        <v>6564</v>
      </c>
      <c r="B285" s="181">
        <v>7</v>
      </c>
      <c r="C285" s="180" t="str">
        <f t="shared" si="4"/>
        <v>WA</v>
      </c>
    </row>
    <row r="286" spans="1:3">
      <c r="A286" s="181">
        <v>6566</v>
      </c>
      <c r="B286" s="181">
        <v>7</v>
      </c>
      <c r="C286" s="180" t="str">
        <f t="shared" si="4"/>
        <v>WA</v>
      </c>
    </row>
    <row r="287" spans="1:3">
      <c r="A287" s="181">
        <v>6567</v>
      </c>
      <c r="B287" s="181">
        <v>7</v>
      </c>
      <c r="C287" s="180" t="str">
        <f t="shared" si="4"/>
        <v>WA</v>
      </c>
    </row>
    <row r="288" spans="1:3">
      <c r="A288" s="181">
        <v>6568</v>
      </c>
      <c r="B288" s="181">
        <v>7</v>
      </c>
      <c r="C288" s="180" t="str">
        <f t="shared" si="4"/>
        <v>WA</v>
      </c>
    </row>
    <row r="289" spans="1:3">
      <c r="A289" s="181">
        <v>6569</v>
      </c>
      <c r="B289" s="181">
        <v>7</v>
      </c>
      <c r="C289" s="180" t="str">
        <f t="shared" si="4"/>
        <v>WA</v>
      </c>
    </row>
    <row r="290" spans="1:3">
      <c r="A290" s="181">
        <v>6571</v>
      </c>
      <c r="B290" s="181">
        <v>7</v>
      </c>
      <c r="C290" s="180" t="str">
        <f t="shared" si="4"/>
        <v>WA</v>
      </c>
    </row>
    <row r="291" spans="1:3">
      <c r="A291" s="181">
        <v>6572</v>
      </c>
      <c r="B291" s="181">
        <v>7</v>
      </c>
      <c r="C291" s="180" t="str">
        <f t="shared" si="4"/>
        <v>WA</v>
      </c>
    </row>
    <row r="292" spans="1:3">
      <c r="A292" s="181">
        <v>6803</v>
      </c>
      <c r="B292" s="181">
        <v>7</v>
      </c>
      <c r="C292" s="180" t="str">
        <f t="shared" si="4"/>
        <v>WA</v>
      </c>
    </row>
    <row r="293" spans="1:3">
      <c r="A293" s="181">
        <v>6809</v>
      </c>
      <c r="B293" s="181">
        <v>7</v>
      </c>
      <c r="C293" s="180" t="str">
        <f t="shared" si="4"/>
        <v>WA</v>
      </c>
    </row>
    <row r="294" spans="1:3">
      <c r="A294" s="181">
        <v>6812</v>
      </c>
      <c r="B294" s="181">
        <v>7</v>
      </c>
      <c r="C294" s="180" t="str">
        <f t="shared" si="4"/>
        <v>WA</v>
      </c>
    </row>
    <row r="295" spans="1:3">
      <c r="A295" s="181">
        <v>6817</v>
      </c>
      <c r="B295" s="181">
        <v>7</v>
      </c>
      <c r="C295" s="180" t="str">
        <f t="shared" si="4"/>
        <v>WA</v>
      </c>
    </row>
    <row r="296" spans="1:3">
      <c r="A296" s="181">
        <v>6820</v>
      </c>
      <c r="B296" s="181">
        <v>7</v>
      </c>
      <c r="C296" s="180" t="str">
        <f t="shared" si="4"/>
        <v>WA</v>
      </c>
    </row>
    <row r="297" spans="1:3">
      <c r="A297" s="181">
        <v>6824</v>
      </c>
      <c r="B297" s="181">
        <v>7</v>
      </c>
      <c r="C297" s="180" t="str">
        <f t="shared" si="4"/>
        <v>WA</v>
      </c>
    </row>
    <row r="298" spans="1:3">
      <c r="A298" s="181">
        <v>6825</v>
      </c>
      <c r="B298" s="181">
        <v>7</v>
      </c>
      <c r="C298" s="180" t="str">
        <f t="shared" si="4"/>
        <v>WA</v>
      </c>
    </row>
    <row r="299" spans="1:3">
      <c r="A299" s="181">
        <v>6826</v>
      </c>
      <c r="B299" s="181">
        <v>7</v>
      </c>
      <c r="C299" s="180" t="str">
        <f t="shared" si="4"/>
        <v>WA</v>
      </c>
    </row>
    <row r="300" spans="1:3">
      <c r="A300" s="181">
        <v>6827</v>
      </c>
      <c r="B300" s="181">
        <v>7</v>
      </c>
      <c r="C300" s="180" t="str">
        <f t="shared" si="4"/>
        <v>WA</v>
      </c>
    </row>
    <row r="301" spans="1:3">
      <c r="A301" s="181">
        <v>6828</v>
      </c>
      <c r="B301" s="181">
        <v>7</v>
      </c>
      <c r="C301" s="180" t="str">
        <f t="shared" si="4"/>
        <v>WA</v>
      </c>
    </row>
    <row r="302" spans="1:3">
      <c r="A302" s="181">
        <v>6829</v>
      </c>
      <c r="B302" s="181">
        <v>7</v>
      </c>
      <c r="C302" s="180" t="str">
        <f t="shared" si="4"/>
        <v>WA</v>
      </c>
    </row>
    <row r="303" spans="1:3">
      <c r="A303" s="181">
        <v>6830</v>
      </c>
      <c r="B303" s="181">
        <v>7</v>
      </c>
      <c r="C303" s="180" t="str">
        <f t="shared" si="4"/>
        <v>WA</v>
      </c>
    </row>
    <row r="304" spans="1:3">
      <c r="A304" s="181">
        <v>6831</v>
      </c>
      <c r="B304" s="181">
        <v>7</v>
      </c>
      <c r="C304" s="180" t="str">
        <f t="shared" si="4"/>
        <v>WA</v>
      </c>
    </row>
    <row r="305" spans="1:3">
      <c r="A305" s="181">
        <v>6832</v>
      </c>
      <c r="B305" s="181">
        <v>7</v>
      </c>
      <c r="C305" s="180" t="str">
        <f t="shared" si="4"/>
        <v>WA</v>
      </c>
    </row>
    <row r="306" spans="1:3">
      <c r="A306" s="181">
        <v>6833</v>
      </c>
      <c r="B306" s="181">
        <v>7</v>
      </c>
      <c r="C306" s="180" t="str">
        <f t="shared" si="4"/>
        <v>WA</v>
      </c>
    </row>
    <row r="307" spans="1:3">
      <c r="A307" s="181">
        <v>6834</v>
      </c>
      <c r="B307" s="181">
        <v>7</v>
      </c>
      <c r="C307" s="180" t="str">
        <f t="shared" si="4"/>
        <v>WA</v>
      </c>
    </row>
    <row r="308" spans="1:3">
      <c r="A308" s="181">
        <v>6836</v>
      </c>
      <c r="B308" s="181">
        <v>7</v>
      </c>
      <c r="C308" s="180" t="str">
        <f t="shared" si="4"/>
        <v>WA</v>
      </c>
    </row>
    <row r="309" spans="1:3">
      <c r="A309" s="181">
        <v>6837</v>
      </c>
      <c r="B309" s="181">
        <v>7</v>
      </c>
      <c r="C309" s="180" t="str">
        <f t="shared" si="4"/>
        <v>WA</v>
      </c>
    </row>
    <row r="310" spans="1:3">
      <c r="A310" s="181">
        <v>6838</v>
      </c>
      <c r="B310" s="181">
        <v>7</v>
      </c>
      <c r="C310" s="180" t="str">
        <f t="shared" si="4"/>
        <v>WA</v>
      </c>
    </row>
    <row r="311" spans="1:3">
      <c r="A311" s="181">
        <v>6839</v>
      </c>
      <c r="B311" s="181">
        <v>7</v>
      </c>
      <c r="C311" s="180" t="str">
        <f t="shared" si="4"/>
        <v>WA</v>
      </c>
    </row>
    <row r="312" spans="1:3">
      <c r="A312" s="181">
        <v>6840</v>
      </c>
      <c r="B312" s="181">
        <v>7</v>
      </c>
      <c r="C312" s="180" t="str">
        <f t="shared" si="4"/>
        <v>WA</v>
      </c>
    </row>
    <row r="313" spans="1:3">
      <c r="A313" s="181">
        <v>6841</v>
      </c>
      <c r="B313" s="181">
        <v>7</v>
      </c>
      <c r="C313" s="180" t="str">
        <f t="shared" si="4"/>
        <v>WA</v>
      </c>
    </row>
    <row r="314" spans="1:3">
      <c r="A314" s="181">
        <v>6842</v>
      </c>
      <c r="B314" s="181">
        <v>7</v>
      </c>
      <c r="C314" s="180" t="str">
        <f t="shared" si="4"/>
        <v>WA</v>
      </c>
    </row>
    <row r="315" spans="1:3">
      <c r="A315" s="181">
        <v>6843</v>
      </c>
      <c r="B315" s="181">
        <v>7</v>
      </c>
      <c r="C315" s="180" t="str">
        <f t="shared" si="4"/>
        <v>WA</v>
      </c>
    </row>
    <row r="316" spans="1:3">
      <c r="A316" s="181">
        <v>6844</v>
      </c>
      <c r="B316" s="181">
        <v>7</v>
      </c>
      <c r="C316" s="180" t="str">
        <f t="shared" si="4"/>
        <v>WA</v>
      </c>
    </row>
    <row r="317" spans="1:3">
      <c r="A317" s="181">
        <v>6845</v>
      </c>
      <c r="B317" s="181">
        <v>7</v>
      </c>
      <c r="C317" s="180" t="str">
        <f t="shared" si="4"/>
        <v>WA</v>
      </c>
    </row>
    <row r="318" spans="1:3">
      <c r="A318" s="181">
        <v>6846</v>
      </c>
      <c r="B318" s="181">
        <v>7</v>
      </c>
      <c r="C318" s="180" t="str">
        <f t="shared" si="4"/>
        <v>WA</v>
      </c>
    </row>
    <row r="319" spans="1:3">
      <c r="A319" s="181">
        <v>6847</v>
      </c>
      <c r="B319" s="181">
        <v>7</v>
      </c>
      <c r="C319" s="180" t="str">
        <f t="shared" si="4"/>
        <v>WA</v>
      </c>
    </row>
    <row r="320" spans="1:3">
      <c r="A320" s="181">
        <v>6848</v>
      </c>
      <c r="B320" s="181">
        <v>7</v>
      </c>
      <c r="C320" s="180" t="str">
        <f t="shared" si="4"/>
        <v>WA</v>
      </c>
    </row>
    <row r="321" spans="1:3">
      <c r="A321" s="181">
        <v>6849</v>
      </c>
      <c r="B321" s="181">
        <v>7</v>
      </c>
      <c r="C321" s="180" t="str">
        <f t="shared" si="4"/>
        <v>WA</v>
      </c>
    </row>
    <row r="322" spans="1:3">
      <c r="A322" s="181">
        <v>6850</v>
      </c>
      <c r="B322" s="181">
        <v>7</v>
      </c>
      <c r="C322" s="180" t="str">
        <f t="shared" ref="C322:C385" si="5">IF(OR(A322&lt;=299,AND(A322&lt;3000,A322&gt;=1000)),"NSW",IF(AND(A322&lt;=999,A322&gt;=800),"NT",IF(OR(AND(A322&lt;=8999,A322&gt;=8000),AND(A322&lt;=3999,A322&gt;=3000)),"VIC",IF(OR(AND(A322&lt;=9999,A322&gt;=9000),AND(A322&lt;=4999,A322&gt;=4000)),"QLD",IF(AND(A322&lt;=5999,A322&gt;=5000),"SA",IF(AND(A322&lt;=6999,A322&gt;=6000),"WA","TAS"))))))</f>
        <v>WA</v>
      </c>
    </row>
    <row r="323" spans="1:3">
      <c r="A323" s="181">
        <v>6851</v>
      </c>
      <c r="B323" s="181">
        <v>7</v>
      </c>
      <c r="C323" s="180" t="str">
        <f t="shared" si="5"/>
        <v>WA</v>
      </c>
    </row>
    <row r="324" spans="1:3">
      <c r="A324" s="181">
        <v>6865</v>
      </c>
      <c r="B324" s="181">
        <v>7</v>
      </c>
      <c r="C324" s="180" t="str">
        <f t="shared" si="5"/>
        <v>WA</v>
      </c>
    </row>
    <row r="325" spans="1:3">
      <c r="A325" s="181">
        <v>6872</v>
      </c>
      <c r="B325" s="181">
        <v>7</v>
      </c>
      <c r="C325" s="180" t="str">
        <f t="shared" si="5"/>
        <v>WA</v>
      </c>
    </row>
    <row r="326" spans="1:3">
      <c r="A326" s="181">
        <v>6873</v>
      </c>
      <c r="B326" s="181">
        <v>7</v>
      </c>
      <c r="C326" s="180" t="str">
        <f t="shared" si="5"/>
        <v>WA</v>
      </c>
    </row>
    <row r="327" spans="1:3">
      <c r="A327" s="181">
        <v>6892</v>
      </c>
      <c r="B327" s="181">
        <v>7</v>
      </c>
      <c r="C327" s="180" t="str">
        <f t="shared" si="5"/>
        <v>WA</v>
      </c>
    </row>
    <row r="328" spans="1:3">
      <c r="A328" s="181">
        <v>6893</v>
      </c>
      <c r="B328" s="181">
        <v>7</v>
      </c>
      <c r="C328" s="180" t="str">
        <f t="shared" si="5"/>
        <v>WA</v>
      </c>
    </row>
    <row r="329" spans="1:3">
      <c r="A329" s="181">
        <v>6900</v>
      </c>
      <c r="B329" s="181">
        <v>7</v>
      </c>
      <c r="C329" s="180" t="str">
        <f t="shared" si="5"/>
        <v>WA</v>
      </c>
    </row>
    <row r="330" spans="1:3">
      <c r="A330" s="181">
        <v>6901</v>
      </c>
      <c r="B330" s="181">
        <v>7</v>
      </c>
      <c r="C330" s="180" t="str">
        <f t="shared" si="5"/>
        <v>WA</v>
      </c>
    </row>
    <row r="331" spans="1:3">
      <c r="A331" s="181">
        <v>6902</v>
      </c>
      <c r="B331" s="181">
        <v>7</v>
      </c>
      <c r="C331" s="180" t="str">
        <f t="shared" si="5"/>
        <v>WA</v>
      </c>
    </row>
    <row r="332" spans="1:3">
      <c r="A332" s="181">
        <v>6903</v>
      </c>
      <c r="B332" s="181">
        <v>7</v>
      </c>
      <c r="C332" s="180" t="str">
        <f t="shared" si="5"/>
        <v>WA</v>
      </c>
    </row>
    <row r="333" spans="1:3">
      <c r="A333" s="181">
        <v>6904</v>
      </c>
      <c r="B333" s="181">
        <v>7</v>
      </c>
      <c r="C333" s="180" t="str">
        <f t="shared" si="5"/>
        <v>WA</v>
      </c>
    </row>
    <row r="334" spans="1:3">
      <c r="A334" s="181">
        <v>6905</v>
      </c>
      <c r="B334" s="181">
        <v>7</v>
      </c>
      <c r="C334" s="180" t="str">
        <f t="shared" si="5"/>
        <v>WA</v>
      </c>
    </row>
    <row r="335" spans="1:3">
      <c r="A335" s="181">
        <v>6906</v>
      </c>
      <c r="B335" s="181">
        <v>7</v>
      </c>
      <c r="C335" s="180" t="str">
        <f t="shared" si="5"/>
        <v>WA</v>
      </c>
    </row>
    <row r="336" spans="1:3">
      <c r="A336" s="181">
        <v>6907</v>
      </c>
      <c r="B336" s="181">
        <v>7</v>
      </c>
      <c r="C336" s="180" t="str">
        <f t="shared" si="5"/>
        <v>WA</v>
      </c>
    </row>
    <row r="337" spans="1:3">
      <c r="A337" s="181">
        <v>6909</v>
      </c>
      <c r="B337" s="181">
        <v>7</v>
      </c>
      <c r="C337" s="180" t="str">
        <f t="shared" si="5"/>
        <v>WA</v>
      </c>
    </row>
    <row r="338" spans="1:3">
      <c r="A338" s="181">
        <v>6910</v>
      </c>
      <c r="B338" s="181">
        <v>7</v>
      </c>
      <c r="C338" s="180" t="str">
        <f t="shared" si="5"/>
        <v>WA</v>
      </c>
    </row>
    <row r="339" spans="1:3">
      <c r="A339" s="181">
        <v>6911</v>
      </c>
      <c r="B339" s="181">
        <v>7</v>
      </c>
      <c r="C339" s="180" t="str">
        <f t="shared" si="5"/>
        <v>WA</v>
      </c>
    </row>
    <row r="340" spans="1:3">
      <c r="A340" s="181">
        <v>6912</v>
      </c>
      <c r="B340" s="181">
        <v>7</v>
      </c>
      <c r="C340" s="180" t="str">
        <f t="shared" si="5"/>
        <v>WA</v>
      </c>
    </row>
    <row r="341" spans="1:3">
      <c r="A341" s="181">
        <v>6913</v>
      </c>
      <c r="B341" s="181">
        <v>7</v>
      </c>
      <c r="C341" s="180" t="str">
        <f t="shared" si="5"/>
        <v>WA</v>
      </c>
    </row>
    <row r="342" spans="1:3">
      <c r="A342" s="181">
        <v>6914</v>
      </c>
      <c r="B342" s="181">
        <v>7</v>
      </c>
      <c r="C342" s="180" t="str">
        <f t="shared" si="5"/>
        <v>WA</v>
      </c>
    </row>
    <row r="343" spans="1:3">
      <c r="A343" s="181">
        <v>6915</v>
      </c>
      <c r="B343" s="181">
        <v>7</v>
      </c>
      <c r="C343" s="180" t="str">
        <f t="shared" si="5"/>
        <v>WA</v>
      </c>
    </row>
    <row r="344" spans="1:3">
      <c r="A344" s="181">
        <v>6916</v>
      </c>
      <c r="B344" s="181">
        <v>7</v>
      </c>
      <c r="C344" s="180" t="str">
        <f t="shared" si="5"/>
        <v>WA</v>
      </c>
    </row>
    <row r="345" spans="1:3">
      <c r="A345" s="181">
        <v>6917</v>
      </c>
      <c r="B345" s="181">
        <v>7</v>
      </c>
      <c r="C345" s="180" t="str">
        <f t="shared" si="5"/>
        <v>WA</v>
      </c>
    </row>
    <row r="346" spans="1:3">
      <c r="A346" s="181">
        <v>6918</v>
      </c>
      <c r="B346" s="181">
        <v>7</v>
      </c>
      <c r="C346" s="180" t="str">
        <f t="shared" si="5"/>
        <v>WA</v>
      </c>
    </row>
    <row r="347" spans="1:3">
      <c r="A347" s="181">
        <v>6919</v>
      </c>
      <c r="B347" s="181">
        <v>7</v>
      </c>
      <c r="C347" s="180" t="str">
        <f t="shared" si="5"/>
        <v>WA</v>
      </c>
    </row>
    <row r="348" spans="1:3">
      <c r="A348" s="181">
        <v>6920</v>
      </c>
      <c r="B348" s="181">
        <v>7</v>
      </c>
      <c r="C348" s="180" t="str">
        <f t="shared" si="5"/>
        <v>WA</v>
      </c>
    </row>
    <row r="349" spans="1:3">
      <c r="A349" s="181">
        <v>6921</v>
      </c>
      <c r="B349" s="181">
        <v>7</v>
      </c>
      <c r="C349" s="180" t="str">
        <f t="shared" si="5"/>
        <v>WA</v>
      </c>
    </row>
    <row r="350" spans="1:3">
      <c r="A350" s="181">
        <v>6922</v>
      </c>
      <c r="B350" s="181">
        <v>7</v>
      </c>
      <c r="C350" s="180" t="str">
        <f t="shared" si="5"/>
        <v>WA</v>
      </c>
    </row>
    <row r="351" spans="1:3">
      <c r="A351" s="181">
        <v>6923</v>
      </c>
      <c r="B351" s="181">
        <v>7</v>
      </c>
      <c r="C351" s="180" t="str">
        <f t="shared" si="5"/>
        <v>WA</v>
      </c>
    </row>
    <row r="352" spans="1:3">
      <c r="A352" s="181">
        <v>6924</v>
      </c>
      <c r="B352" s="181">
        <v>7</v>
      </c>
      <c r="C352" s="180" t="str">
        <f t="shared" si="5"/>
        <v>WA</v>
      </c>
    </row>
    <row r="353" spans="1:3">
      <c r="A353" s="181">
        <v>6925</v>
      </c>
      <c r="B353" s="181">
        <v>7</v>
      </c>
      <c r="C353" s="180" t="str">
        <f t="shared" si="5"/>
        <v>WA</v>
      </c>
    </row>
    <row r="354" spans="1:3">
      <c r="A354" s="181">
        <v>6926</v>
      </c>
      <c r="B354" s="181">
        <v>7</v>
      </c>
      <c r="C354" s="180" t="str">
        <f t="shared" si="5"/>
        <v>WA</v>
      </c>
    </row>
    <row r="355" spans="1:3">
      <c r="A355" s="181">
        <v>6927</v>
      </c>
      <c r="B355" s="181">
        <v>7</v>
      </c>
      <c r="C355" s="180" t="str">
        <f t="shared" si="5"/>
        <v>WA</v>
      </c>
    </row>
    <row r="356" spans="1:3">
      <c r="A356" s="181">
        <v>6928</v>
      </c>
      <c r="B356" s="181">
        <v>7</v>
      </c>
      <c r="C356" s="180" t="str">
        <f t="shared" si="5"/>
        <v>WA</v>
      </c>
    </row>
    <row r="357" spans="1:3">
      <c r="A357" s="181">
        <v>6929</v>
      </c>
      <c r="B357" s="181">
        <v>7</v>
      </c>
      <c r="C357" s="180" t="str">
        <f t="shared" si="5"/>
        <v>WA</v>
      </c>
    </row>
    <row r="358" spans="1:3">
      <c r="A358" s="181">
        <v>6931</v>
      </c>
      <c r="B358" s="181">
        <v>7</v>
      </c>
      <c r="C358" s="180" t="str">
        <f t="shared" si="5"/>
        <v>WA</v>
      </c>
    </row>
    <row r="359" spans="1:3">
      <c r="A359" s="181">
        <v>6932</v>
      </c>
      <c r="B359" s="181">
        <v>7</v>
      </c>
      <c r="C359" s="180" t="str">
        <f t="shared" si="5"/>
        <v>WA</v>
      </c>
    </row>
    <row r="360" spans="1:3">
      <c r="A360" s="181">
        <v>6933</v>
      </c>
      <c r="B360" s="181">
        <v>7</v>
      </c>
      <c r="C360" s="180" t="str">
        <f t="shared" si="5"/>
        <v>WA</v>
      </c>
    </row>
    <row r="361" spans="1:3">
      <c r="A361" s="181">
        <v>6934</v>
      </c>
      <c r="B361" s="181">
        <v>7</v>
      </c>
      <c r="C361" s="180" t="str">
        <f t="shared" si="5"/>
        <v>WA</v>
      </c>
    </row>
    <row r="362" spans="1:3">
      <c r="A362" s="181">
        <v>6935</v>
      </c>
      <c r="B362" s="181">
        <v>7</v>
      </c>
      <c r="C362" s="180" t="str">
        <f t="shared" si="5"/>
        <v>WA</v>
      </c>
    </row>
    <row r="363" spans="1:3">
      <c r="A363" s="181">
        <v>6936</v>
      </c>
      <c r="B363" s="181">
        <v>7</v>
      </c>
      <c r="C363" s="180" t="str">
        <f t="shared" si="5"/>
        <v>WA</v>
      </c>
    </row>
    <row r="364" spans="1:3">
      <c r="A364" s="181">
        <v>6937</v>
      </c>
      <c r="B364" s="181">
        <v>7</v>
      </c>
      <c r="C364" s="180" t="str">
        <f t="shared" si="5"/>
        <v>WA</v>
      </c>
    </row>
    <row r="365" spans="1:3">
      <c r="A365" s="181">
        <v>6938</v>
      </c>
      <c r="B365" s="181">
        <v>7</v>
      </c>
      <c r="C365" s="180" t="str">
        <f t="shared" si="5"/>
        <v>WA</v>
      </c>
    </row>
    <row r="366" spans="1:3">
      <c r="A366" s="181">
        <v>6939</v>
      </c>
      <c r="B366" s="181">
        <v>7</v>
      </c>
      <c r="C366" s="180" t="str">
        <f t="shared" si="5"/>
        <v>WA</v>
      </c>
    </row>
    <row r="367" spans="1:3">
      <c r="A367" s="181">
        <v>6940</v>
      </c>
      <c r="B367" s="181">
        <v>7</v>
      </c>
      <c r="C367" s="180" t="str">
        <f t="shared" si="5"/>
        <v>WA</v>
      </c>
    </row>
    <row r="368" spans="1:3">
      <c r="A368" s="181">
        <v>6941</v>
      </c>
      <c r="B368" s="181">
        <v>7</v>
      </c>
      <c r="C368" s="180" t="str">
        <f t="shared" si="5"/>
        <v>WA</v>
      </c>
    </row>
    <row r="369" spans="1:3">
      <c r="A369" s="181">
        <v>6942</v>
      </c>
      <c r="B369" s="181">
        <v>7</v>
      </c>
      <c r="C369" s="180" t="str">
        <f t="shared" si="5"/>
        <v>WA</v>
      </c>
    </row>
    <row r="370" spans="1:3">
      <c r="A370" s="181">
        <v>6943</v>
      </c>
      <c r="B370" s="181">
        <v>7</v>
      </c>
      <c r="C370" s="180" t="str">
        <f t="shared" si="5"/>
        <v>WA</v>
      </c>
    </row>
    <row r="371" spans="1:3">
      <c r="A371" s="181">
        <v>6944</v>
      </c>
      <c r="B371" s="181">
        <v>7</v>
      </c>
      <c r="C371" s="180" t="str">
        <f t="shared" si="5"/>
        <v>WA</v>
      </c>
    </row>
    <row r="372" spans="1:3">
      <c r="A372" s="181">
        <v>6945</v>
      </c>
      <c r="B372" s="181">
        <v>7</v>
      </c>
      <c r="C372" s="180" t="str">
        <f t="shared" si="5"/>
        <v>WA</v>
      </c>
    </row>
    <row r="373" spans="1:3">
      <c r="A373" s="181">
        <v>6946</v>
      </c>
      <c r="B373" s="181">
        <v>7</v>
      </c>
      <c r="C373" s="180" t="str">
        <f t="shared" si="5"/>
        <v>WA</v>
      </c>
    </row>
    <row r="374" spans="1:3">
      <c r="A374" s="181">
        <v>6947</v>
      </c>
      <c r="B374" s="181">
        <v>7</v>
      </c>
      <c r="C374" s="180" t="str">
        <f t="shared" si="5"/>
        <v>WA</v>
      </c>
    </row>
    <row r="375" spans="1:3">
      <c r="A375" s="181">
        <v>6951</v>
      </c>
      <c r="B375" s="181">
        <v>7</v>
      </c>
      <c r="C375" s="180" t="str">
        <f t="shared" si="5"/>
        <v>WA</v>
      </c>
    </row>
    <row r="376" spans="1:3">
      <c r="A376" s="181">
        <v>6952</v>
      </c>
      <c r="B376" s="181">
        <v>7</v>
      </c>
      <c r="C376" s="180" t="str">
        <f t="shared" si="5"/>
        <v>WA</v>
      </c>
    </row>
    <row r="377" spans="1:3">
      <c r="A377" s="181">
        <v>6953</v>
      </c>
      <c r="B377" s="181">
        <v>7</v>
      </c>
      <c r="C377" s="180" t="str">
        <f t="shared" si="5"/>
        <v>WA</v>
      </c>
    </row>
    <row r="378" spans="1:3">
      <c r="A378" s="181">
        <v>6954</v>
      </c>
      <c r="B378" s="181">
        <v>7</v>
      </c>
      <c r="C378" s="180" t="str">
        <f t="shared" si="5"/>
        <v>WA</v>
      </c>
    </row>
    <row r="379" spans="1:3">
      <c r="A379" s="181">
        <v>6955</v>
      </c>
      <c r="B379" s="181">
        <v>7</v>
      </c>
      <c r="C379" s="180" t="str">
        <f t="shared" si="5"/>
        <v>WA</v>
      </c>
    </row>
    <row r="380" spans="1:3">
      <c r="A380" s="181">
        <v>6956</v>
      </c>
      <c r="B380" s="181">
        <v>7</v>
      </c>
      <c r="C380" s="180" t="str">
        <f t="shared" si="5"/>
        <v>WA</v>
      </c>
    </row>
    <row r="381" spans="1:3">
      <c r="A381" s="181">
        <v>6957</v>
      </c>
      <c r="B381" s="181">
        <v>7</v>
      </c>
      <c r="C381" s="180" t="str">
        <f t="shared" si="5"/>
        <v>WA</v>
      </c>
    </row>
    <row r="382" spans="1:3">
      <c r="A382" s="181">
        <v>6958</v>
      </c>
      <c r="B382" s="181">
        <v>7</v>
      </c>
      <c r="C382" s="180" t="str">
        <f t="shared" si="5"/>
        <v>WA</v>
      </c>
    </row>
    <row r="383" spans="1:3">
      <c r="A383" s="181">
        <v>6959</v>
      </c>
      <c r="B383" s="181">
        <v>7</v>
      </c>
      <c r="C383" s="180" t="str">
        <f t="shared" si="5"/>
        <v>WA</v>
      </c>
    </row>
    <row r="384" spans="1:3">
      <c r="A384" s="181">
        <v>6960</v>
      </c>
      <c r="B384" s="181">
        <v>7</v>
      </c>
      <c r="C384" s="180" t="str">
        <f t="shared" si="5"/>
        <v>WA</v>
      </c>
    </row>
    <row r="385" spans="1:3">
      <c r="A385" s="181">
        <v>6961</v>
      </c>
      <c r="B385" s="181">
        <v>7</v>
      </c>
      <c r="C385" s="180" t="str">
        <f t="shared" si="5"/>
        <v>WA</v>
      </c>
    </row>
    <row r="386" spans="1:3">
      <c r="A386" s="181">
        <v>6962</v>
      </c>
      <c r="B386" s="181">
        <v>7</v>
      </c>
      <c r="C386" s="180" t="str">
        <f t="shared" ref="C386:C449" si="6">IF(OR(A386&lt;=299,AND(A386&lt;3000,A386&gt;=1000)),"NSW",IF(AND(A386&lt;=999,A386&gt;=800),"NT",IF(OR(AND(A386&lt;=8999,A386&gt;=8000),AND(A386&lt;=3999,A386&gt;=3000)),"VIC",IF(OR(AND(A386&lt;=9999,A386&gt;=9000),AND(A386&lt;=4999,A386&gt;=4000)),"QLD",IF(AND(A386&lt;=5999,A386&gt;=5000),"SA",IF(AND(A386&lt;=6999,A386&gt;=6000),"WA","TAS"))))))</f>
        <v>WA</v>
      </c>
    </row>
    <row r="387" spans="1:3">
      <c r="A387" s="181">
        <v>6963</v>
      </c>
      <c r="B387" s="181">
        <v>7</v>
      </c>
      <c r="C387" s="180" t="str">
        <f t="shared" si="6"/>
        <v>WA</v>
      </c>
    </row>
    <row r="388" spans="1:3">
      <c r="A388" s="181">
        <v>6964</v>
      </c>
      <c r="B388" s="181">
        <v>7</v>
      </c>
      <c r="C388" s="180" t="str">
        <f t="shared" si="6"/>
        <v>WA</v>
      </c>
    </row>
    <row r="389" spans="1:3">
      <c r="A389" s="181">
        <v>6965</v>
      </c>
      <c r="B389" s="181">
        <v>7</v>
      </c>
      <c r="C389" s="180" t="str">
        <f t="shared" si="6"/>
        <v>WA</v>
      </c>
    </row>
    <row r="390" spans="1:3">
      <c r="A390" s="181">
        <v>6966</v>
      </c>
      <c r="B390" s="181">
        <v>7</v>
      </c>
      <c r="C390" s="180" t="str">
        <f t="shared" si="6"/>
        <v>WA</v>
      </c>
    </row>
    <row r="391" spans="1:3">
      <c r="A391" s="181">
        <v>6967</v>
      </c>
      <c r="B391" s="181">
        <v>7</v>
      </c>
      <c r="C391" s="180" t="str">
        <f t="shared" si="6"/>
        <v>WA</v>
      </c>
    </row>
    <row r="392" spans="1:3">
      <c r="A392" s="181">
        <v>6968</v>
      </c>
      <c r="B392" s="181">
        <v>7</v>
      </c>
      <c r="C392" s="180" t="str">
        <f t="shared" si="6"/>
        <v>WA</v>
      </c>
    </row>
    <row r="393" spans="1:3">
      <c r="A393" s="181">
        <v>6969</v>
      </c>
      <c r="B393" s="181">
        <v>7</v>
      </c>
      <c r="C393" s="180" t="str">
        <f t="shared" si="6"/>
        <v>WA</v>
      </c>
    </row>
    <row r="394" spans="1:3">
      <c r="A394" s="181">
        <v>6970</v>
      </c>
      <c r="B394" s="181">
        <v>7</v>
      </c>
      <c r="C394" s="180" t="str">
        <f t="shared" si="6"/>
        <v>WA</v>
      </c>
    </row>
    <row r="395" spans="1:3">
      <c r="A395" s="181">
        <v>6971</v>
      </c>
      <c r="B395" s="181">
        <v>7</v>
      </c>
      <c r="C395" s="180" t="str">
        <f t="shared" si="6"/>
        <v>WA</v>
      </c>
    </row>
    <row r="396" spans="1:3">
      <c r="A396" s="181">
        <v>6979</v>
      </c>
      <c r="B396" s="181">
        <v>7</v>
      </c>
      <c r="C396" s="180" t="str">
        <f t="shared" si="6"/>
        <v>WA</v>
      </c>
    </row>
    <row r="397" spans="1:3">
      <c r="A397" s="181">
        <v>6980</v>
      </c>
      <c r="B397" s="181">
        <v>7</v>
      </c>
      <c r="C397" s="180" t="str">
        <f t="shared" si="6"/>
        <v>WA</v>
      </c>
    </row>
    <row r="398" spans="1:3">
      <c r="A398" s="181">
        <v>6981</v>
      </c>
      <c r="B398" s="181">
        <v>7</v>
      </c>
      <c r="C398" s="180" t="str">
        <f t="shared" si="6"/>
        <v>WA</v>
      </c>
    </row>
    <row r="399" spans="1:3">
      <c r="A399" s="181">
        <v>6982</v>
      </c>
      <c r="B399" s="181">
        <v>7</v>
      </c>
      <c r="C399" s="180" t="str">
        <f t="shared" si="6"/>
        <v>WA</v>
      </c>
    </row>
    <row r="400" spans="1:3">
      <c r="A400" s="181">
        <v>6983</v>
      </c>
      <c r="B400" s="181">
        <v>7</v>
      </c>
      <c r="C400" s="180" t="str">
        <f t="shared" si="6"/>
        <v>WA</v>
      </c>
    </row>
    <row r="401" spans="1:3">
      <c r="A401" s="181">
        <v>6984</v>
      </c>
      <c r="B401" s="181">
        <v>7</v>
      </c>
      <c r="C401" s="180" t="str">
        <f t="shared" si="6"/>
        <v>WA</v>
      </c>
    </row>
    <row r="402" spans="1:3">
      <c r="A402" s="181">
        <v>6985</v>
      </c>
      <c r="B402" s="181">
        <v>7</v>
      </c>
      <c r="C402" s="180" t="str">
        <f t="shared" si="6"/>
        <v>WA</v>
      </c>
    </row>
    <row r="403" spans="1:3">
      <c r="A403" s="181">
        <v>6986</v>
      </c>
      <c r="B403" s="181">
        <v>7</v>
      </c>
      <c r="C403" s="180" t="str">
        <f t="shared" si="6"/>
        <v>WA</v>
      </c>
    </row>
    <row r="404" spans="1:3">
      <c r="A404" s="181">
        <v>6987</v>
      </c>
      <c r="B404" s="181">
        <v>7</v>
      </c>
      <c r="C404" s="180" t="str">
        <f t="shared" si="6"/>
        <v>WA</v>
      </c>
    </row>
    <row r="405" spans="1:3">
      <c r="A405" s="181">
        <v>6988</v>
      </c>
      <c r="B405" s="181">
        <v>7</v>
      </c>
      <c r="C405" s="180" t="str">
        <f t="shared" si="6"/>
        <v>WA</v>
      </c>
    </row>
    <row r="406" spans="1:3">
      <c r="A406" s="181">
        <v>6989</v>
      </c>
      <c r="B406" s="181">
        <v>7</v>
      </c>
      <c r="C406" s="180" t="str">
        <f t="shared" si="6"/>
        <v>WA</v>
      </c>
    </row>
    <row r="407" spans="1:3">
      <c r="A407" s="181">
        <v>6990</v>
      </c>
      <c r="B407" s="181">
        <v>7</v>
      </c>
      <c r="C407" s="180" t="str">
        <f t="shared" si="6"/>
        <v>WA</v>
      </c>
    </row>
    <row r="408" spans="1:3">
      <c r="A408" s="181">
        <v>6991</v>
      </c>
      <c r="B408" s="181">
        <v>7</v>
      </c>
      <c r="C408" s="180" t="str">
        <f t="shared" si="6"/>
        <v>WA</v>
      </c>
    </row>
    <row r="409" spans="1:3">
      <c r="A409" s="181">
        <v>6992</v>
      </c>
      <c r="B409" s="181">
        <v>7</v>
      </c>
      <c r="C409" s="180" t="str">
        <f t="shared" si="6"/>
        <v>WA</v>
      </c>
    </row>
    <row r="410" spans="1:3">
      <c r="A410" s="181">
        <v>6997</v>
      </c>
      <c r="B410" s="181">
        <v>7</v>
      </c>
      <c r="C410" s="180" t="str">
        <f t="shared" si="6"/>
        <v>WA</v>
      </c>
    </row>
    <row r="411" spans="1:3">
      <c r="A411" s="181">
        <v>6309</v>
      </c>
      <c r="B411" s="181">
        <v>8</v>
      </c>
      <c r="C411" s="180" t="str">
        <f t="shared" si="6"/>
        <v>WA</v>
      </c>
    </row>
    <row r="412" spans="1:3">
      <c r="A412" s="181">
        <v>6311</v>
      </c>
      <c r="B412" s="181">
        <v>8</v>
      </c>
      <c r="C412" s="180" t="str">
        <f t="shared" si="6"/>
        <v>WA</v>
      </c>
    </row>
    <row r="413" spans="1:3">
      <c r="A413" s="181">
        <v>6312</v>
      </c>
      <c r="B413" s="181">
        <v>8</v>
      </c>
      <c r="C413" s="180" t="str">
        <f t="shared" si="6"/>
        <v>WA</v>
      </c>
    </row>
    <row r="414" spans="1:3">
      <c r="A414" s="181">
        <v>6313</v>
      </c>
      <c r="B414" s="181">
        <v>8</v>
      </c>
      <c r="C414" s="180" t="str">
        <f t="shared" si="6"/>
        <v>WA</v>
      </c>
    </row>
    <row r="415" spans="1:3">
      <c r="A415" s="181">
        <v>6315</v>
      </c>
      <c r="B415" s="181">
        <v>8</v>
      </c>
      <c r="C415" s="180" t="str">
        <f t="shared" si="6"/>
        <v>WA</v>
      </c>
    </row>
    <row r="416" spans="1:3">
      <c r="A416" s="181">
        <v>6316</v>
      </c>
      <c r="B416" s="181">
        <v>8</v>
      </c>
      <c r="C416" s="180" t="str">
        <f t="shared" si="6"/>
        <v>WA</v>
      </c>
    </row>
    <row r="417" spans="1:3">
      <c r="A417" s="181">
        <v>6317</v>
      </c>
      <c r="B417" s="181">
        <v>8</v>
      </c>
      <c r="C417" s="180" t="str">
        <f t="shared" si="6"/>
        <v>WA</v>
      </c>
    </row>
    <row r="418" spans="1:3">
      <c r="A418" s="181">
        <v>6318</v>
      </c>
      <c r="B418" s="181">
        <v>8</v>
      </c>
      <c r="C418" s="180" t="str">
        <f t="shared" si="6"/>
        <v>WA</v>
      </c>
    </row>
    <row r="419" spans="1:3">
      <c r="A419" s="181">
        <v>6320</v>
      </c>
      <c r="B419" s="181">
        <v>8</v>
      </c>
      <c r="C419" s="180" t="str">
        <f t="shared" si="6"/>
        <v>WA</v>
      </c>
    </row>
    <row r="420" spans="1:3">
      <c r="A420" s="181">
        <v>6335</v>
      </c>
      <c r="B420" s="181">
        <v>8</v>
      </c>
      <c r="C420" s="180" t="str">
        <f t="shared" si="6"/>
        <v>WA</v>
      </c>
    </row>
    <row r="421" spans="1:3">
      <c r="A421" s="181">
        <v>6336</v>
      </c>
      <c r="B421" s="181">
        <v>8</v>
      </c>
      <c r="C421" s="180" t="str">
        <f t="shared" si="6"/>
        <v>WA</v>
      </c>
    </row>
    <row r="422" spans="1:3">
      <c r="A422" s="181">
        <v>6337</v>
      </c>
      <c r="B422" s="181">
        <v>8</v>
      </c>
      <c r="C422" s="180" t="str">
        <f t="shared" si="6"/>
        <v>WA</v>
      </c>
    </row>
    <row r="423" spans="1:3">
      <c r="A423" s="181">
        <v>6338</v>
      </c>
      <c r="B423" s="181">
        <v>8</v>
      </c>
      <c r="C423" s="180" t="str">
        <f t="shared" si="6"/>
        <v>WA</v>
      </c>
    </row>
    <row r="424" spans="1:3">
      <c r="A424" s="181">
        <v>6341</v>
      </c>
      <c r="B424" s="181">
        <v>8</v>
      </c>
      <c r="C424" s="180" t="str">
        <f t="shared" si="6"/>
        <v>WA</v>
      </c>
    </row>
    <row r="425" spans="1:3">
      <c r="A425" s="181">
        <v>6343</v>
      </c>
      <c r="B425" s="181">
        <v>8</v>
      </c>
      <c r="C425" s="180" t="str">
        <f t="shared" si="6"/>
        <v>WA</v>
      </c>
    </row>
    <row r="426" spans="1:3">
      <c r="A426" s="181">
        <v>6350</v>
      </c>
      <c r="B426" s="181">
        <v>8</v>
      </c>
      <c r="C426" s="180" t="str">
        <f t="shared" si="6"/>
        <v>WA</v>
      </c>
    </row>
    <row r="427" spans="1:3">
      <c r="A427" s="181">
        <v>6351</v>
      </c>
      <c r="B427" s="181">
        <v>8</v>
      </c>
      <c r="C427" s="180" t="str">
        <f t="shared" si="6"/>
        <v>WA</v>
      </c>
    </row>
    <row r="428" spans="1:3">
      <c r="A428" s="181">
        <v>6352</v>
      </c>
      <c r="B428" s="181">
        <v>8</v>
      </c>
      <c r="C428" s="180" t="str">
        <f t="shared" si="6"/>
        <v>WA</v>
      </c>
    </row>
    <row r="429" spans="1:3">
      <c r="A429" s="181">
        <v>6353</v>
      </c>
      <c r="B429" s="181">
        <v>8</v>
      </c>
      <c r="C429" s="180" t="str">
        <f t="shared" si="6"/>
        <v>WA</v>
      </c>
    </row>
    <row r="430" spans="1:3">
      <c r="A430" s="181">
        <v>6355</v>
      </c>
      <c r="B430" s="181">
        <v>8</v>
      </c>
      <c r="C430" s="180" t="str">
        <f t="shared" si="6"/>
        <v>WA</v>
      </c>
    </row>
    <row r="431" spans="1:3">
      <c r="A431" s="181">
        <v>6356</v>
      </c>
      <c r="B431" s="181">
        <v>8</v>
      </c>
      <c r="C431" s="180" t="str">
        <f t="shared" si="6"/>
        <v>WA</v>
      </c>
    </row>
    <row r="432" spans="1:3">
      <c r="A432" s="181">
        <v>6357</v>
      </c>
      <c r="B432" s="181">
        <v>8</v>
      </c>
      <c r="C432" s="180" t="str">
        <f t="shared" si="6"/>
        <v>WA</v>
      </c>
    </row>
    <row r="433" spans="1:3">
      <c r="A433" s="181">
        <v>6358</v>
      </c>
      <c r="B433" s="181">
        <v>8</v>
      </c>
      <c r="C433" s="180" t="str">
        <f t="shared" si="6"/>
        <v>WA</v>
      </c>
    </row>
    <row r="434" spans="1:3">
      <c r="A434" s="181">
        <v>6359</v>
      </c>
      <c r="B434" s="181">
        <v>8</v>
      </c>
      <c r="C434" s="180" t="str">
        <f t="shared" si="6"/>
        <v>WA</v>
      </c>
    </row>
    <row r="435" spans="1:3">
      <c r="A435" s="181">
        <v>6361</v>
      </c>
      <c r="B435" s="181">
        <v>8</v>
      </c>
      <c r="C435" s="180" t="str">
        <f t="shared" si="6"/>
        <v>WA</v>
      </c>
    </row>
    <row r="436" spans="1:3">
      <c r="A436" s="181">
        <v>6363</v>
      </c>
      <c r="B436" s="181">
        <v>8</v>
      </c>
      <c r="C436" s="180" t="str">
        <f t="shared" si="6"/>
        <v>WA</v>
      </c>
    </row>
    <row r="437" spans="1:3">
      <c r="A437" s="181">
        <v>6365</v>
      </c>
      <c r="B437" s="181">
        <v>8</v>
      </c>
      <c r="C437" s="180" t="str">
        <f t="shared" si="6"/>
        <v>WA</v>
      </c>
    </row>
    <row r="438" spans="1:3">
      <c r="A438" s="181">
        <v>6367</v>
      </c>
      <c r="B438" s="181">
        <v>8</v>
      </c>
      <c r="C438" s="180" t="str">
        <f t="shared" si="6"/>
        <v>WA</v>
      </c>
    </row>
    <row r="439" spans="1:3">
      <c r="A439" s="181">
        <v>6370</v>
      </c>
      <c r="B439" s="181">
        <v>8</v>
      </c>
      <c r="C439" s="180" t="str">
        <f t="shared" si="6"/>
        <v>WA</v>
      </c>
    </row>
    <row r="440" spans="1:3">
      <c r="A440" s="181">
        <v>6372</v>
      </c>
      <c r="B440" s="181">
        <v>8</v>
      </c>
      <c r="C440" s="180" t="str">
        <f t="shared" si="6"/>
        <v>WA</v>
      </c>
    </row>
    <row r="441" spans="1:3">
      <c r="A441" s="181">
        <v>6373</v>
      </c>
      <c r="B441" s="181">
        <v>8</v>
      </c>
      <c r="C441" s="180" t="str">
        <f t="shared" si="6"/>
        <v>WA</v>
      </c>
    </row>
    <row r="442" spans="1:3">
      <c r="A442" s="181">
        <v>6375</v>
      </c>
      <c r="B442" s="181">
        <v>8</v>
      </c>
      <c r="C442" s="180" t="str">
        <f t="shared" si="6"/>
        <v>WA</v>
      </c>
    </row>
    <row r="443" spans="1:3">
      <c r="A443" s="181">
        <v>6376</v>
      </c>
      <c r="B443" s="181">
        <v>8</v>
      </c>
      <c r="C443" s="180" t="str">
        <f t="shared" si="6"/>
        <v>WA</v>
      </c>
    </row>
    <row r="444" spans="1:3">
      <c r="A444" s="181">
        <v>6226</v>
      </c>
      <c r="B444" s="181">
        <v>9</v>
      </c>
      <c r="C444" s="180" t="str">
        <f t="shared" si="6"/>
        <v>WA</v>
      </c>
    </row>
    <row r="445" spans="1:3">
      <c r="A445" s="181">
        <v>6227</v>
      </c>
      <c r="B445" s="181">
        <v>9</v>
      </c>
      <c r="C445" s="180" t="str">
        <f t="shared" si="6"/>
        <v>WA</v>
      </c>
    </row>
    <row r="446" spans="1:3">
      <c r="A446" s="181">
        <v>6228</v>
      </c>
      <c r="B446" s="181">
        <v>9</v>
      </c>
      <c r="C446" s="180" t="str">
        <f t="shared" si="6"/>
        <v>WA</v>
      </c>
    </row>
    <row r="447" spans="1:3">
      <c r="A447" s="181">
        <v>6229</v>
      </c>
      <c r="B447" s="181">
        <v>9</v>
      </c>
      <c r="C447" s="180" t="str">
        <f t="shared" si="6"/>
        <v>WA</v>
      </c>
    </row>
    <row r="448" spans="1:3">
      <c r="A448" s="181">
        <v>6230</v>
      </c>
      <c r="B448" s="181">
        <v>9</v>
      </c>
      <c r="C448" s="180" t="str">
        <f t="shared" si="6"/>
        <v>WA</v>
      </c>
    </row>
    <row r="449" spans="1:3">
      <c r="A449" s="181">
        <v>6231</v>
      </c>
      <c r="B449" s="181">
        <v>9</v>
      </c>
      <c r="C449" s="180" t="str">
        <f t="shared" si="6"/>
        <v>WA</v>
      </c>
    </row>
    <row r="450" spans="1:3">
      <c r="A450" s="181">
        <v>6232</v>
      </c>
      <c r="B450" s="181">
        <v>9</v>
      </c>
      <c r="C450" s="180" t="str">
        <f t="shared" ref="C450:C513" si="7">IF(OR(A450&lt;=299,AND(A450&lt;3000,A450&gt;=1000)),"NSW",IF(AND(A450&lt;=999,A450&gt;=800),"NT",IF(OR(AND(A450&lt;=8999,A450&gt;=8000),AND(A450&lt;=3999,A450&gt;=3000)),"VIC",IF(OR(AND(A450&lt;=9999,A450&gt;=9000),AND(A450&lt;=4999,A450&gt;=4000)),"QLD",IF(AND(A450&lt;=5999,A450&gt;=5000),"SA",IF(AND(A450&lt;=6999,A450&gt;=6000),"WA","TAS"))))))</f>
        <v>WA</v>
      </c>
    </row>
    <row r="451" spans="1:3">
      <c r="A451" s="181">
        <v>6233</v>
      </c>
      <c r="B451" s="181">
        <v>9</v>
      </c>
      <c r="C451" s="180" t="str">
        <f t="shared" si="7"/>
        <v>WA</v>
      </c>
    </row>
    <row r="452" spans="1:3">
      <c r="A452" s="181">
        <v>6236</v>
      </c>
      <c r="B452" s="181">
        <v>9</v>
      </c>
      <c r="C452" s="180" t="str">
        <f t="shared" si="7"/>
        <v>WA</v>
      </c>
    </row>
    <row r="453" spans="1:3">
      <c r="A453" s="181">
        <v>6237</v>
      </c>
      <c r="B453" s="181">
        <v>9</v>
      </c>
      <c r="C453" s="180" t="str">
        <f t="shared" si="7"/>
        <v>WA</v>
      </c>
    </row>
    <row r="454" spans="1:3">
      <c r="A454" s="181">
        <v>6239</v>
      </c>
      <c r="B454" s="181">
        <v>9</v>
      </c>
      <c r="C454" s="180" t="str">
        <f t="shared" si="7"/>
        <v>WA</v>
      </c>
    </row>
    <row r="455" spans="1:3">
      <c r="A455" s="181">
        <v>6240</v>
      </c>
      <c r="B455" s="181">
        <v>9</v>
      </c>
      <c r="C455" s="180" t="str">
        <f t="shared" si="7"/>
        <v>WA</v>
      </c>
    </row>
    <row r="456" spans="1:3">
      <c r="A456" s="181">
        <v>6243</v>
      </c>
      <c r="B456" s="181">
        <v>9</v>
      </c>
      <c r="C456" s="180" t="str">
        <f t="shared" si="7"/>
        <v>WA</v>
      </c>
    </row>
    <row r="457" spans="1:3">
      <c r="A457" s="181">
        <v>6244</v>
      </c>
      <c r="B457" s="181">
        <v>9</v>
      </c>
      <c r="C457" s="180" t="str">
        <f t="shared" si="7"/>
        <v>WA</v>
      </c>
    </row>
    <row r="458" spans="1:3">
      <c r="A458" s="181">
        <v>6251</v>
      </c>
      <c r="B458" s="181">
        <v>9</v>
      </c>
      <c r="C458" s="180" t="str">
        <f t="shared" si="7"/>
        <v>WA</v>
      </c>
    </row>
    <row r="459" spans="1:3">
      <c r="A459" s="181">
        <v>6252</v>
      </c>
      <c r="B459" s="181">
        <v>9</v>
      </c>
      <c r="C459" s="180" t="str">
        <f t="shared" si="7"/>
        <v>WA</v>
      </c>
    </row>
    <row r="460" spans="1:3">
      <c r="A460" s="181">
        <v>6253</v>
      </c>
      <c r="B460" s="181">
        <v>9</v>
      </c>
      <c r="C460" s="180" t="str">
        <f t="shared" si="7"/>
        <v>WA</v>
      </c>
    </row>
    <row r="461" spans="1:3">
      <c r="A461" s="181">
        <v>6254</v>
      </c>
      <c r="B461" s="181">
        <v>9</v>
      </c>
      <c r="C461" s="180" t="str">
        <f t="shared" si="7"/>
        <v>WA</v>
      </c>
    </row>
    <row r="462" spans="1:3">
      <c r="A462" s="181">
        <v>6255</v>
      </c>
      <c r="B462" s="181">
        <v>9</v>
      </c>
      <c r="C462" s="180" t="str">
        <f t="shared" si="7"/>
        <v>WA</v>
      </c>
    </row>
    <row r="463" spans="1:3">
      <c r="A463" s="181">
        <v>6256</v>
      </c>
      <c r="B463" s="181">
        <v>9</v>
      </c>
      <c r="C463" s="180" t="str">
        <f t="shared" si="7"/>
        <v>WA</v>
      </c>
    </row>
    <row r="464" spans="1:3">
      <c r="A464" s="181">
        <v>6258</v>
      </c>
      <c r="B464" s="181">
        <v>9</v>
      </c>
      <c r="C464" s="180" t="str">
        <f t="shared" si="7"/>
        <v>WA</v>
      </c>
    </row>
    <row r="465" spans="1:3">
      <c r="A465" s="181">
        <v>6260</v>
      </c>
      <c r="B465" s="181">
        <v>9</v>
      </c>
      <c r="C465" s="180" t="str">
        <f t="shared" si="7"/>
        <v>WA</v>
      </c>
    </row>
    <row r="466" spans="1:3">
      <c r="A466" s="181">
        <v>6262</v>
      </c>
      <c r="B466" s="181">
        <v>9</v>
      </c>
      <c r="C466" s="180" t="str">
        <f t="shared" si="7"/>
        <v>WA</v>
      </c>
    </row>
    <row r="467" spans="1:3">
      <c r="A467" s="181">
        <v>6271</v>
      </c>
      <c r="B467" s="181">
        <v>9</v>
      </c>
      <c r="C467" s="180" t="str">
        <f t="shared" si="7"/>
        <v>WA</v>
      </c>
    </row>
    <row r="468" spans="1:3">
      <c r="A468" s="181">
        <v>6275</v>
      </c>
      <c r="B468" s="181">
        <v>9</v>
      </c>
      <c r="C468" s="180" t="str">
        <f t="shared" si="7"/>
        <v>WA</v>
      </c>
    </row>
    <row r="469" spans="1:3">
      <c r="A469" s="181">
        <v>6280</v>
      </c>
      <c r="B469" s="181">
        <v>9</v>
      </c>
      <c r="C469" s="180" t="str">
        <f t="shared" si="7"/>
        <v>WA</v>
      </c>
    </row>
    <row r="470" spans="1:3">
      <c r="A470" s="181">
        <v>6281</v>
      </c>
      <c r="B470" s="181">
        <v>9</v>
      </c>
      <c r="C470" s="180" t="str">
        <f t="shared" si="7"/>
        <v>WA</v>
      </c>
    </row>
    <row r="471" spans="1:3">
      <c r="A471" s="181">
        <v>6282</v>
      </c>
      <c r="B471" s="181">
        <v>9</v>
      </c>
      <c r="C471" s="180" t="str">
        <f t="shared" si="7"/>
        <v>WA</v>
      </c>
    </row>
    <row r="472" spans="1:3">
      <c r="A472" s="181">
        <v>6284</v>
      </c>
      <c r="B472" s="181">
        <v>9</v>
      </c>
      <c r="C472" s="180" t="str">
        <f t="shared" si="7"/>
        <v>WA</v>
      </c>
    </row>
    <row r="473" spans="1:3">
      <c r="A473" s="181">
        <v>6285</v>
      </c>
      <c r="B473" s="181">
        <v>9</v>
      </c>
      <c r="C473" s="180" t="str">
        <f t="shared" si="7"/>
        <v>WA</v>
      </c>
    </row>
    <row r="474" spans="1:3">
      <c r="A474" s="181">
        <v>6286</v>
      </c>
      <c r="B474" s="181">
        <v>9</v>
      </c>
      <c r="C474" s="180" t="str">
        <f t="shared" si="7"/>
        <v>WA</v>
      </c>
    </row>
    <row r="475" spans="1:3">
      <c r="A475" s="181">
        <v>6288</v>
      </c>
      <c r="B475" s="181">
        <v>9</v>
      </c>
      <c r="C475" s="180" t="str">
        <f t="shared" si="7"/>
        <v>WA</v>
      </c>
    </row>
    <row r="476" spans="1:3">
      <c r="A476" s="181">
        <v>6290</v>
      </c>
      <c r="B476" s="181">
        <v>9</v>
      </c>
      <c r="C476" s="180" t="str">
        <f t="shared" si="7"/>
        <v>WA</v>
      </c>
    </row>
    <row r="477" spans="1:3">
      <c r="A477" s="181">
        <v>6333</v>
      </c>
      <c r="B477" s="181">
        <v>9</v>
      </c>
      <c r="C477" s="180" t="str">
        <f t="shared" si="7"/>
        <v>WA</v>
      </c>
    </row>
    <row r="478" spans="1:3">
      <c r="A478" s="181">
        <v>6394</v>
      </c>
      <c r="B478" s="181">
        <v>9</v>
      </c>
      <c r="C478" s="180" t="str">
        <f t="shared" si="7"/>
        <v>WA</v>
      </c>
    </row>
    <row r="479" spans="1:3">
      <c r="A479" s="181">
        <v>6395</v>
      </c>
      <c r="B479" s="181">
        <v>9</v>
      </c>
      <c r="C479" s="180" t="str">
        <f t="shared" si="7"/>
        <v>WA</v>
      </c>
    </row>
    <row r="480" spans="1:3">
      <c r="A480" s="181">
        <v>6398</v>
      </c>
      <c r="B480" s="181">
        <v>9</v>
      </c>
      <c r="C480" s="180" t="str">
        <f t="shared" si="7"/>
        <v>WA</v>
      </c>
    </row>
    <row r="481" spans="1:3">
      <c r="A481" s="181">
        <v>6321</v>
      </c>
      <c r="B481" s="181">
        <v>10</v>
      </c>
      <c r="C481" s="180" t="str">
        <f t="shared" si="7"/>
        <v>WA</v>
      </c>
    </row>
    <row r="482" spans="1:3">
      <c r="A482" s="181">
        <v>6322</v>
      </c>
      <c r="B482" s="181">
        <v>10</v>
      </c>
      <c r="C482" s="180" t="str">
        <f t="shared" si="7"/>
        <v>WA</v>
      </c>
    </row>
    <row r="483" spans="1:3">
      <c r="A483" s="181">
        <v>6323</v>
      </c>
      <c r="B483" s="181">
        <v>10</v>
      </c>
      <c r="C483" s="180" t="str">
        <f t="shared" si="7"/>
        <v>WA</v>
      </c>
    </row>
    <row r="484" spans="1:3">
      <c r="A484" s="181">
        <v>6324</v>
      </c>
      <c r="B484" s="181">
        <v>10</v>
      </c>
      <c r="C484" s="180" t="str">
        <f t="shared" si="7"/>
        <v>WA</v>
      </c>
    </row>
    <row r="485" spans="1:3">
      <c r="A485" s="181">
        <v>6326</v>
      </c>
      <c r="B485" s="181">
        <v>10</v>
      </c>
      <c r="C485" s="180" t="str">
        <f t="shared" si="7"/>
        <v>WA</v>
      </c>
    </row>
    <row r="486" spans="1:3">
      <c r="A486" s="181">
        <v>6327</v>
      </c>
      <c r="B486" s="181">
        <v>10</v>
      </c>
      <c r="C486" s="180" t="str">
        <f t="shared" si="7"/>
        <v>WA</v>
      </c>
    </row>
    <row r="487" spans="1:3">
      <c r="A487" s="181">
        <v>6328</v>
      </c>
      <c r="B487" s="181">
        <v>10</v>
      </c>
      <c r="C487" s="180" t="str">
        <f t="shared" si="7"/>
        <v>WA</v>
      </c>
    </row>
    <row r="488" spans="1:3">
      <c r="A488" s="181">
        <v>6330</v>
      </c>
      <c r="B488" s="181">
        <v>10</v>
      </c>
      <c r="C488" s="180" t="str">
        <f t="shared" si="7"/>
        <v>WA</v>
      </c>
    </row>
    <row r="489" spans="1:3">
      <c r="A489" s="181">
        <v>6331</v>
      </c>
      <c r="B489" s="181">
        <v>10</v>
      </c>
      <c r="C489" s="180" t="str">
        <f t="shared" si="7"/>
        <v>WA</v>
      </c>
    </row>
    <row r="490" spans="1:3">
      <c r="A490" s="181">
        <v>6332</v>
      </c>
      <c r="B490" s="181">
        <v>10</v>
      </c>
      <c r="C490" s="180" t="str">
        <f t="shared" si="7"/>
        <v>WA</v>
      </c>
    </row>
    <row r="491" spans="1:3">
      <c r="A491" s="181">
        <v>6346</v>
      </c>
      <c r="B491" s="181">
        <v>10</v>
      </c>
      <c r="C491" s="180" t="str">
        <f t="shared" si="7"/>
        <v>WA</v>
      </c>
    </row>
    <row r="492" spans="1:3">
      <c r="A492" s="181">
        <v>6348</v>
      </c>
      <c r="B492" s="181">
        <v>10</v>
      </c>
      <c r="C492" s="180" t="str">
        <f t="shared" si="7"/>
        <v>WA</v>
      </c>
    </row>
    <row r="493" spans="1:3">
      <c r="A493" s="181">
        <v>6396</v>
      </c>
      <c r="B493" s="181">
        <v>10</v>
      </c>
      <c r="C493" s="180" t="str">
        <f t="shared" si="7"/>
        <v>WA</v>
      </c>
    </row>
    <row r="494" spans="1:3">
      <c r="A494" s="181">
        <v>6397</v>
      </c>
      <c r="B494" s="181">
        <v>10</v>
      </c>
      <c r="C494" s="180" t="str">
        <f t="shared" si="7"/>
        <v>WA</v>
      </c>
    </row>
    <row r="495" spans="1:3">
      <c r="A495" s="181">
        <v>6445</v>
      </c>
      <c r="B495" s="181">
        <v>10</v>
      </c>
      <c r="C495" s="180" t="str">
        <f t="shared" si="7"/>
        <v>WA</v>
      </c>
    </row>
    <row r="496" spans="1:3">
      <c r="A496" s="181">
        <v>6446</v>
      </c>
      <c r="B496" s="181">
        <v>10</v>
      </c>
      <c r="C496" s="180" t="str">
        <f t="shared" si="7"/>
        <v>WA</v>
      </c>
    </row>
    <row r="497" spans="1:3">
      <c r="A497" s="181">
        <v>6447</v>
      </c>
      <c r="B497" s="181">
        <v>10</v>
      </c>
      <c r="C497" s="180" t="str">
        <f t="shared" si="7"/>
        <v>WA</v>
      </c>
    </row>
    <row r="498" spans="1:3">
      <c r="A498" s="181">
        <v>6448</v>
      </c>
      <c r="B498" s="181">
        <v>10</v>
      </c>
      <c r="C498" s="180" t="str">
        <f t="shared" si="7"/>
        <v>WA</v>
      </c>
    </row>
    <row r="499" spans="1:3">
      <c r="A499" s="181">
        <v>6450</v>
      </c>
      <c r="B499" s="181">
        <v>10</v>
      </c>
      <c r="C499" s="180" t="str">
        <f t="shared" si="7"/>
        <v>WA</v>
      </c>
    </row>
    <row r="500" spans="1:3">
      <c r="A500" s="181">
        <v>6429</v>
      </c>
      <c r="B500" s="181">
        <v>11</v>
      </c>
      <c r="C500" s="180" t="str">
        <f t="shared" si="7"/>
        <v>WA</v>
      </c>
    </row>
    <row r="501" spans="1:3">
      <c r="A501" s="181">
        <v>6430</v>
      </c>
      <c r="B501" s="181">
        <v>11</v>
      </c>
      <c r="C501" s="180" t="str">
        <f t="shared" si="7"/>
        <v>WA</v>
      </c>
    </row>
    <row r="502" spans="1:3">
      <c r="A502" s="181">
        <v>6431</v>
      </c>
      <c r="B502" s="181">
        <v>11</v>
      </c>
      <c r="C502" s="180" t="str">
        <f t="shared" si="7"/>
        <v>WA</v>
      </c>
    </row>
    <row r="503" spans="1:3">
      <c r="A503" s="181">
        <v>6432</v>
      </c>
      <c r="B503" s="181">
        <v>11</v>
      </c>
      <c r="C503" s="180" t="str">
        <f t="shared" si="7"/>
        <v>WA</v>
      </c>
    </row>
    <row r="504" spans="1:3">
      <c r="A504" s="181">
        <v>6433</v>
      </c>
      <c r="B504" s="181">
        <v>11</v>
      </c>
      <c r="C504" s="180" t="str">
        <f t="shared" si="7"/>
        <v>WA</v>
      </c>
    </row>
    <row r="505" spans="1:3">
      <c r="A505" s="181">
        <v>6434</v>
      </c>
      <c r="B505" s="181">
        <v>11</v>
      </c>
      <c r="C505" s="180" t="str">
        <f t="shared" si="7"/>
        <v>WA</v>
      </c>
    </row>
    <row r="506" spans="1:3">
      <c r="A506" s="181">
        <v>6435</v>
      </c>
      <c r="B506" s="181">
        <v>11</v>
      </c>
      <c r="C506" s="180" t="str">
        <f t="shared" si="7"/>
        <v>WA</v>
      </c>
    </row>
    <row r="507" spans="1:3">
      <c r="A507" s="181">
        <v>6436</v>
      </c>
      <c r="B507" s="181">
        <v>11</v>
      </c>
      <c r="C507" s="180" t="str">
        <f t="shared" si="7"/>
        <v>WA</v>
      </c>
    </row>
    <row r="508" spans="1:3">
      <c r="A508" s="181">
        <v>6437</v>
      </c>
      <c r="B508" s="181">
        <v>11</v>
      </c>
      <c r="C508" s="180" t="str">
        <f t="shared" si="7"/>
        <v>WA</v>
      </c>
    </row>
    <row r="509" spans="1:3">
      <c r="A509" s="181">
        <v>6438</v>
      </c>
      <c r="B509" s="181">
        <v>11</v>
      </c>
      <c r="C509" s="180" t="str">
        <f t="shared" si="7"/>
        <v>WA</v>
      </c>
    </row>
    <row r="510" spans="1:3">
      <c r="A510" s="181">
        <v>6439</v>
      </c>
      <c r="B510" s="181">
        <v>11</v>
      </c>
      <c r="C510" s="180" t="str">
        <f t="shared" si="7"/>
        <v>WA</v>
      </c>
    </row>
    <row r="511" spans="1:3">
      <c r="A511" s="181">
        <v>6440</v>
      </c>
      <c r="B511" s="181">
        <v>11</v>
      </c>
      <c r="C511" s="180" t="str">
        <f t="shared" si="7"/>
        <v>WA</v>
      </c>
    </row>
    <row r="512" spans="1:3">
      <c r="A512" s="181">
        <v>6442</v>
      </c>
      <c r="B512" s="181">
        <v>11</v>
      </c>
      <c r="C512" s="180" t="str">
        <f t="shared" si="7"/>
        <v>WA</v>
      </c>
    </row>
    <row r="513" spans="1:3">
      <c r="A513" s="181">
        <v>6443</v>
      </c>
      <c r="B513" s="181">
        <v>11</v>
      </c>
      <c r="C513" s="180" t="str">
        <f t="shared" si="7"/>
        <v>WA</v>
      </c>
    </row>
    <row r="514" spans="1:3">
      <c r="A514" s="181">
        <v>6444</v>
      </c>
      <c r="B514" s="181">
        <v>11</v>
      </c>
      <c r="C514" s="180" t="str">
        <f t="shared" ref="C514:C577" si="8">IF(OR(A514&lt;=299,AND(A514&lt;3000,A514&gt;=1000)),"NSW",IF(AND(A514&lt;=999,A514&gt;=800),"NT",IF(OR(AND(A514&lt;=8999,A514&gt;=8000),AND(A514&lt;=3999,A514&gt;=3000)),"VIC",IF(OR(AND(A514&lt;=9999,A514&gt;=9000),AND(A514&lt;=4999,A514&gt;=4000)),"QLD",IF(AND(A514&lt;=5999,A514&gt;=5000),"SA",IF(AND(A514&lt;=6999,A514&gt;=6000),"WA","TAS"))))))</f>
        <v>WA</v>
      </c>
    </row>
    <row r="515" spans="1:3">
      <c r="A515" s="181">
        <v>6484</v>
      </c>
      <c r="B515" s="181">
        <v>11</v>
      </c>
      <c r="C515" s="180" t="str">
        <f t="shared" si="8"/>
        <v>WA</v>
      </c>
    </row>
    <row r="516" spans="1:3">
      <c r="A516" s="181">
        <v>6646</v>
      </c>
      <c r="B516" s="181">
        <v>11</v>
      </c>
      <c r="C516" s="180" t="str">
        <f t="shared" si="8"/>
        <v>WA</v>
      </c>
    </row>
    <row r="517" spans="1:3">
      <c r="A517" s="181">
        <v>3395</v>
      </c>
      <c r="B517" s="181">
        <v>13</v>
      </c>
      <c r="C517" s="180" t="str">
        <f t="shared" si="8"/>
        <v>VIC</v>
      </c>
    </row>
    <row r="518" spans="1:3">
      <c r="A518" s="181">
        <v>3396</v>
      </c>
      <c r="B518" s="181">
        <v>13</v>
      </c>
      <c r="C518" s="180" t="str">
        <f t="shared" si="8"/>
        <v>VIC</v>
      </c>
    </row>
    <row r="519" spans="1:3">
      <c r="A519" s="181">
        <v>3422</v>
      </c>
      <c r="B519" s="181">
        <v>13</v>
      </c>
      <c r="C519" s="180" t="str">
        <f t="shared" si="8"/>
        <v>VIC</v>
      </c>
    </row>
    <row r="520" spans="1:3">
      <c r="A520" s="181">
        <v>3424</v>
      </c>
      <c r="B520" s="181">
        <v>13</v>
      </c>
      <c r="C520" s="180" t="str">
        <f t="shared" si="8"/>
        <v>VIC</v>
      </c>
    </row>
    <row r="521" spans="1:3">
      <c r="A521" s="181">
        <v>3483</v>
      </c>
      <c r="B521" s="181">
        <v>13</v>
      </c>
      <c r="C521" s="180" t="str">
        <f t="shared" si="8"/>
        <v>VIC</v>
      </c>
    </row>
    <row r="522" spans="1:3">
      <c r="A522" s="181">
        <v>3485</v>
      </c>
      <c r="B522" s="181">
        <v>13</v>
      </c>
      <c r="C522" s="180" t="str">
        <f t="shared" si="8"/>
        <v>VIC</v>
      </c>
    </row>
    <row r="523" spans="1:3">
      <c r="A523" s="181">
        <v>3487</v>
      </c>
      <c r="B523" s="181">
        <v>13</v>
      </c>
      <c r="C523" s="180" t="str">
        <f t="shared" si="8"/>
        <v>VIC</v>
      </c>
    </row>
    <row r="524" spans="1:3">
      <c r="A524" s="181">
        <v>3488</v>
      </c>
      <c r="B524" s="181">
        <v>13</v>
      </c>
      <c r="C524" s="180" t="str">
        <f t="shared" si="8"/>
        <v>VIC</v>
      </c>
    </row>
    <row r="525" spans="1:3">
      <c r="A525" s="181">
        <v>3489</v>
      </c>
      <c r="B525" s="181">
        <v>13</v>
      </c>
      <c r="C525" s="180" t="str">
        <f t="shared" si="8"/>
        <v>VIC</v>
      </c>
    </row>
    <row r="526" spans="1:3">
      <c r="A526" s="181">
        <v>3490</v>
      </c>
      <c r="B526" s="181">
        <v>13</v>
      </c>
      <c r="C526" s="180" t="str">
        <f t="shared" si="8"/>
        <v>VIC</v>
      </c>
    </row>
    <row r="527" spans="1:3">
      <c r="A527" s="181">
        <v>3491</v>
      </c>
      <c r="B527" s="181">
        <v>13</v>
      </c>
      <c r="C527" s="180" t="str">
        <f t="shared" si="8"/>
        <v>VIC</v>
      </c>
    </row>
    <row r="528" spans="1:3">
      <c r="A528" s="181">
        <v>3494</v>
      </c>
      <c r="B528" s="181">
        <v>13</v>
      </c>
      <c r="C528" s="180" t="str">
        <f t="shared" si="8"/>
        <v>VIC</v>
      </c>
    </row>
    <row r="529" spans="1:3">
      <c r="A529" s="181">
        <v>3496</v>
      </c>
      <c r="B529" s="181">
        <v>13</v>
      </c>
      <c r="C529" s="180" t="str">
        <f t="shared" si="8"/>
        <v>VIC</v>
      </c>
    </row>
    <row r="530" spans="1:3">
      <c r="A530" s="181">
        <v>3498</v>
      </c>
      <c r="B530" s="181">
        <v>13</v>
      </c>
      <c r="C530" s="180" t="str">
        <f t="shared" si="8"/>
        <v>VIC</v>
      </c>
    </row>
    <row r="531" spans="1:3">
      <c r="A531" s="181">
        <v>3500</v>
      </c>
      <c r="B531" s="181">
        <v>13</v>
      </c>
      <c r="C531" s="180" t="str">
        <f t="shared" si="8"/>
        <v>VIC</v>
      </c>
    </row>
    <row r="532" spans="1:3">
      <c r="A532" s="181">
        <v>3501</v>
      </c>
      <c r="B532" s="181">
        <v>13</v>
      </c>
      <c r="C532" s="180" t="str">
        <f t="shared" si="8"/>
        <v>VIC</v>
      </c>
    </row>
    <row r="533" spans="1:3">
      <c r="A533" s="181">
        <v>3502</v>
      </c>
      <c r="B533" s="181">
        <v>13</v>
      </c>
      <c r="C533" s="180" t="str">
        <f t="shared" si="8"/>
        <v>VIC</v>
      </c>
    </row>
    <row r="534" spans="1:3">
      <c r="A534" s="181">
        <v>3505</v>
      </c>
      <c r="B534" s="181">
        <v>13</v>
      </c>
      <c r="C534" s="180" t="str">
        <f t="shared" si="8"/>
        <v>VIC</v>
      </c>
    </row>
    <row r="535" spans="1:3">
      <c r="A535" s="181">
        <v>3506</v>
      </c>
      <c r="B535" s="181">
        <v>13</v>
      </c>
      <c r="C535" s="180" t="str">
        <f t="shared" si="8"/>
        <v>VIC</v>
      </c>
    </row>
    <row r="536" spans="1:3">
      <c r="A536" s="181">
        <v>3507</v>
      </c>
      <c r="B536" s="181">
        <v>13</v>
      </c>
      <c r="C536" s="180" t="str">
        <f t="shared" si="8"/>
        <v>VIC</v>
      </c>
    </row>
    <row r="537" spans="1:3">
      <c r="A537" s="181">
        <v>3509</v>
      </c>
      <c r="B537" s="181">
        <v>13</v>
      </c>
      <c r="C537" s="180" t="str">
        <f t="shared" si="8"/>
        <v>VIC</v>
      </c>
    </row>
    <row r="538" spans="1:3">
      <c r="A538" s="181">
        <v>3512</v>
      </c>
      <c r="B538" s="181">
        <v>13</v>
      </c>
      <c r="C538" s="180" t="str">
        <f t="shared" si="8"/>
        <v>VIC</v>
      </c>
    </row>
    <row r="539" spans="1:3">
      <c r="A539" s="181">
        <v>3529</v>
      </c>
      <c r="B539" s="181">
        <v>13</v>
      </c>
      <c r="C539" s="180" t="str">
        <f t="shared" si="8"/>
        <v>VIC</v>
      </c>
    </row>
    <row r="540" spans="1:3">
      <c r="A540" s="181">
        <v>3530</v>
      </c>
      <c r="B540" s="181">
        <v>13</v>
      </c>
      <c r="C540" s="180" t="str">
        <f t="shared" si="8"/>
        <v>VIC</v>
      </c>
    </row>
    <row r="541" spans="1:3">
      <c r="A541" s="181">
        <v>3531</v>
      </c>
      <c r="B541" s="181">
        <v>13</v>
      </c>
      <c r="C541" s="180" t="str">
        <f t="shared" si="8"/>
        <v>VIC</v>
      </c>
    </row>
    <row r="542" spans="1:3">
      <c r="A542" s="181">
        <v>3533</v>
      </c>
      <c r="B542" s="181">
        <v>13</v>
      </c>
      <c r="C542" s="180" t="str">
        <f t="shared" si="8"/>
        <v>VIC</v>
      </c>
    </row>
    <row r="543" spans="1:3">
      <c r="A543" s="181">
        <v>3537</v>
      </c>
      <c r="B543" s="181">
        <v>13</v>
      </c>
      <c r="C543" s="180" t="str">
        <f t="shared" si="8"/>
        <v>VIC</v>
      </c>
    </row>
    <row r="544" spans="1:3">
      <c r="A544" s="181">
        <v>3540</v>
      </c>
      <c r="B544" s="181">
        <v>13</v>
      </c>
      <c r="C544" s="180" t="str">
        <f t="shared" si="8"/>
        <v>VIC</v>
      </c>
    </row>
    <row r="545" spans="1:3">
      <c r="A545" s="181">
        <v>3542</v>
      </c>
      <c r="B545" s="181">
        <v>13</v>
      </c>
      <c r="C545" s="180" t="str">
        <f t="shared" si="8"/>
        <v>VIC</v>
      </c>
    </row>
    <row r="546" spans="1:3">
      <c r="A546" s="181">
        <v>3544</v>
      </c>
      <c r="B546" s="181">
        <v>13</v>
      </c>
      <c r="C546" s="180" t="str">
        <f t="shared" si="8"/>
        <v>VIC</v>
      </c>
    </row>
    <row r="547" spans="1:3">
      <c r="A547" s="181">
        <v>3546</v>
      </c>
      <c r="B547" s="181">
        <v>13</v>
      </c>
      <c r="C547" s="180" t="str">
        <f t="shared" si="8"/>
        <v>VIC</v>
      </c>
    </row>
    <row r="548" spans="1:3">
      <c r="A548" s="181">
        <v>3549</v>
      </c>
      <c r="B548" s="181">
        <v>13</v>
      </c>
      <c r="C548" s="180" t="str">
        <f t="shared" si="8"/>
        <v>VIC</v>
      </c>
    </row>
    <row r="549" spans="1:3">
      <c r="A549" s="181">
        <v>3581</v>
      </c>
      <c r="B549" s="181">
        <v>13</v>
      </c>
      <c r="C549" s="180" t="str">
        <f t="shared" si="8"/>
        <v>VIC</v>
      </c>
    </row>
    <row r="550" spans="1:3">
      <c r="A550" s="181">
        <v>3583</v>
      </c>
      <c r="B550" s="181">
        <v>13</v>
      </c>
      <c r="C550" s="180" t="str">
        <f t="shared" si="8"/>
        <v>VIC</v>
      </c>
    </row>
    <row r="551" spans="1:3">
      <c r="A551" s="181">
        <v>3584</v>
      </c>
      <c r="B551" s="181">
        <v>13</v>
      </c>
      <c r="C551" s="180" t="str">
        <f t="shared" si="8"/>
        <v>VIC</v>
      </c>
    </row>
    <row r="552" spans="1:3">
      <c r="A552" s="181">
        <v>3585</v>
      </c>
      <c r="B552" s="181">
        <v>13</v>
      </c>
      <c r="C552" s="180" t="str">
        <f t="shared" si="8"/>
        <v>VIC</v>
      </c>
    </row>
    <row r="553" spans="1:3">
      <c r="A553" s="181">
        <v>3586</v>
      </c>
      <c r="B553" s="181">
        <v>13</v>
      </c>
      <c r="C553" s="180" t="str">
        <f t="shared" si="8"/>
        <v>VIC</v>
      </c>
    </row>
    <row r="554" spans="1:3">
      <c r="A554" s="181">
        <v>3588</v>
      </c>
      <c r="B554" s="181">
        <v>13</v>
      </c>
      <c r="C554" s="180" t="str">
        <f t="shared" si="8"/>
        <v>VIC</v>
      </c>
    </row>
    <row r="555" spans="1:3">
      <c r="A555" s="181">
        <v>3589</v>
      </c>
      <c r="B555" s="181">
        <v>13</v>
      </c>
      <c r="C555" s="180" t="str">
        <f t="shared" si="8"/>
        <v>VIC</v>
      </c>
    </row>
    <row r="556" spans="1:3">
      <c r="A556" s="181">
        <v>3590</v>
      </c>
      <c r="B556" s="181">
        <v>13</v>
      </c>
      <c r="C556" s="180" t="str">
        <f t="shared" si="8"/>
        <v>VIC</v>
      </c>
    </row>
    <row r="557" spans="1:3">
      <c r="A557" s="181">
        <v>3591</v>
      </c>
      <c r="B557" s="181">
        <v>13</v>
      </c>
      <c r="C557" s="180" t="str">
        <f t="shared" si="8"/>
        <v>VIC</v>
      </c>
    </row>
    <row r="558" spans="1:3">
      <c r="A558" s="181">
        <v>3594</v>
      </c>
      <c r="B558" s="181">
        <v>13</v>
      </c>
      <c r="C558" s="180" t="str">
        <f t="shared" si="8"/>
        <v>VIC</v>
      </c>
    </row>
    <row r="559" spans="1:3">
      <c r="A559" s="181">
        <v>3595</v>
      </c>
      <c r="B559" s="181">
        <v>13</v>
      </c>
      <c r="C559" s="180" t="str">
        <f t="shared" si="8"/>
        <v>VIC</v>
      </c>
    </row>
    <row r="560" spans="1:3">
      <c r="A560" s="181">
        <v>3597</v>
      </c>
      <c r="B560" s="181">
        <v>13</v>
      </c>
      <c r="C560" s="180" t="str">
        <f t="shared" si="8"/>
        <v>VIC</v>
      </c>
    </row>
    <row r="561" spans="1:3">
      <c r="A561" s="181">
        <v>3599</v>
      </c>
      <c r="B561" s="181">
        <v>13</v>
      </c>
      <c r="C561" s="180" t="str">
        <f t="shared" si="8"/>
        <v>VIC</v>
      </c>
    </row>
    <row r="562" spans="1:3">
      <c r="A562" s="181">
        <v>3317</v>
      </c>
      <c r="B562" s="181">
        <v>14</v>
      </c>
      <c r="C562" s="180" t="str">
        <f t="shared" si="8"/>
        <v>VIC</v>
      </c>
    </row>
    <row r="563" spans="1:3">
      <c r="A563" s="181">
        <v>3318</v>
      </c>
      <c r="B563" s="181">
        <v>14</v>
      </c>
      <c r="C563" s="180" t="str">
        <f t="shared" si="8"/>
        <v>VIC</v>
      </c>
    </row>
    <row r="564" spans="1:3">
      <c r="A564" s="181">
        <v>3319</v>
      </c>
      <c r="B564" s="181">
        <v>14</v>
      </c>
      <c r="C564" s="180" t="str">
        <f t="shared" si="8"/>
        <v>VIC</v>
      </c>
    </row>
    <row r="565" spans="1:3">
      <c r="A565" s="181">
        <v>3375</v>
      </c>
      <c r="B565" s="181">
        <v>14</v>
      </c>
      <c r="C565" s="180" t="str">
        <f t="shared" si="8"/>
        <v>VIC</v>
      </c>
    </row>
    <row r="566" spans="1:3">
      <c r="A566" s="181">
        <v>3377</v>
      </c>
      <c r="B566" s="181">
        <v>14</v>
      </c>
      <c r="C566" s="180" t="str">
        <f t="shared" si="8"/>
        <v>VIC</v>
      </c>
    </row>
    <row r="567" spans="1:3">
      <c r="A567" s="181">
        <v>3378</v>
      </c>
      <c r="B567" s="181">
        <v>14</v>
      </c>
      <c r="C567" s="180" t="str">
        <f t="shared" si="8"/>
        <v>VIC</v>
      </c>
    </row>
    <row r="568" spans="1:3">
      <c r="A568" s="181">
        <v>3380</v>
      </c>
      <c r="B568" s="181">
        <v>14</v>
      </c>
      <c r="C568" s="180" t="str">
        <f t="shared" si="8"/>
        <v>VIC</v>
      </c>
    </row>
    <row r="569" spans="1:3">
      <c r="A569" s="181">
        <v>3381</v>
      </c>
      <c r="B569" s="181">
        <v>14</v>
      </c>
      <c r="C569" s="180" t="str">
        <f t="shared" si="8"/>
        <v>VIC</v>
      </c>
    </row>
    <row r="570" spans="1:3">
      <c r="A570" s="181">
        <v>3384</v>
      </c>
      <c r="B570" s="181">
        <v>14</v>
      </c>
      <c r="C570" s="180" t="str">
        <f t="shared" si="8"/>
        <v>VIC</v>
      </c>
    </row>
    <row r="571" spans="1:3">
      <c r="A571" s="181">
        <v>3385</v>
      </c>
      <c r="B571" s="181">
        <v>14</v>
      </c>
      <c r="C571" s="180" t="str">
        <f t="shared" si="8"/>
        <v>VIC</v>
      </c>
    </row>
    <row r="572" spans="1:3">
      <c r="A572" s="181">
        <v>3387</v>
      </c>
      <c r="B572" s="181">
        <v>14</v>
      </c>
      <c r="C572" s="180" t="str">
        <f t="shared" si="8"/>
        <v>VIC</v>
      </c>
    </row>
    <row r="573" spans="1:3">
      <c r="A573" s="181">
        <v>3388</v>
      </c>
      <c r="B573" s="181">
        <v>14</v>
      </c>
      <c r="C573" s="180" t="str">
        <f t="shared" si="8"/>
        <v>VIC</v>
      </c>
    </row>
    <row r="574" spans="1:3">
      <c r="A574" s="181">
        <v>3390</v>
      </c>
      <c r="B574" s="181">
        <v>14</v>
      </c>
      <c r="C574" s="180" t="str">
        <f t="shared" si="8"/>
        <v>VIC</v>
      </c>
    </row>
    <row r="575" spans="1:3">
      <c r="A575" s="181">
        <v>3391</v>
      </c>
      <c r="B575" s="181">
        <v>14</v>
      </c>
      <c r="C575" s="180" t="str">
        <f t="shared" si="8"/>
        <v>VIC</v>
      </c>
    </row>
    <row r="576" spans="1:3">
      <c r="A576" s="181">
        <v>3392</v>
      </c>
      <c r="B576" s="181">
        <v>14</v>
      </c>
      <c r="C576" s="180" t="str">
        <f t="shared" si="8"/>
        <v>VIC</v>
      </c>
    </row>
    <row r="577" spans="1:3">
      <c r="A577" s="181">
        <v>3393</v>
      </c>
      <c r="B577" s="181">
        <v>14</v>
      </c>
      <c r="C577" s="180" t="str">
        <f t="shared" si="8"/>
        <v>VIC</v>
      </c>
    </row>
    <row r="578" spans="1:3">
      <c r="A578" s="181">
        <v>3399</v>
      </c>
      <c r="B578" s="181">
        <v>14</v>
      </c>
      <c r="C578" s="180" t="str">
        <f t="shared" ref="C578:C641" si="9">IF(OR(A578&lt;=299,AND(A578&lt;3000,A578&gt;=1000)),"NSW",IF(AND(A578&lt;=999,A578&gt;=800),"NT",IF(OR(AND(A578&lt;=8999,A578&gt;=8000),AND(A578&lt;=3999,A578&gt;=3000)),"VIC",IF(OR(AND(A578&lt;=9999,A578&gt;=9000),AND(A578&lt;=4999,A578&gt;=4000)),"QLD",IF(AND(A578&lt;=5999,A578&gt;=5000),"SA",IF(AND(A578&lt;=6999,A578&gt;=6000),"WA","TAS"))))))</f>
        <v>VIC</v>
      </c>
    </row>
    <row r="579" spans="1:3">
      <c r="A579" s="181">
        <v>3400</v>
      </c>
      <c r="B579" s="181">
        <v>14</v>
      </c>
      <c r="C579" s="180" t="str">
        <f t="shared" si="9"/>
        <v>VIC</v>
      </c>
    </row>
    <row r="580" spans="1:3">
      <c r="A580" s="181">
        <v>3401</v>
      </c>
      <c r="B580" s="181">
        <v>14</v>
      </c>
      <c r="C580" s="180" t="str">
        <f t="shared" si="9"/>
        <v>VIC</v>
      </c>
    </row>
    <row r="581" spans="1:3">
      <c r="A581" s="181">
        <v>3402</v>
      </c>
      <c r="B581" s="181">
        <v>14</v>
      </c>
      <c r="C581" s="180" t="str">
        <f t="shared" si="9"/>
        <v>VIC</v>
      </c>
    </row>
    <row r="582" spans="1:3">
      <c r="A582" s="181">
        <v>3409</v>
      </c>
      <c r="B582" s="181">
        <v>14</v>
      </c>
      <c r="C582" s="180" t="str">
        <f t="shared" si="9"/>
        <v>VIC</v>
      </c>
    </row>
    <row r="583" spans="1:3">
      <c r="A583" s="181">
        <v>3412</v>
      </c>
      <c r="B583" s="181">
        <v>14</v>
      </c>
      <c r="C583" s="180" t="str">
        <f t="shared" si="9"/>
        <v>VIC</v>
      </c>
    </row>
    <row r="584" spans="1:3">
      <c r="A584" s="181">
        <v>3413</v>
      </c>
      <c r="B584" s="181">
        <v>14</v>
      </c>
      <c r="C584" s="180" t="str">
        <f t="shared" si="9"/>
        <v>VIC</v>
      </c>
    </row>
    <row r="585" spans="1:3">
      <c r="A585" s="181">
        <v>3414</v>
      </c>
      <c r="B585" s="181">
        <v>14</v>
      </c>
      <c r="C585" s="180" t="str">
        <f t="shared" si="9"/>
        <v>VIC</v>
      </c>
    </row>
    <row r="586" spans="1:3">
      <c r="A586" s="181">
        <v>3415</v>
      </c>
      <c r="B586" s="181">
        <v>14</v>
      </c>
      <c r="C586" s="180" t="str">
        <f t="shared" si="9"/>
        <v>VIC</v>
      </c>
    </row>
    <row r="587" spans="1:3">
      <c r="A587" s="181">
        <v>3418</v>
      </c>
      <c r="B587" s="181">
        <v>14</v>
      </c>
      <c r="C587" s="180" t="str">
        <f t="shared" si="9"/>
        <v>VIC</v>
      </c>
    </row>
    <row r="588" spans="1:3">
      <c r="A588" s="181">
        <v>3419</v>
      </c>
      <c r="B588" s="181">
        <v>14</v>
      </c>
      <c r="C588" s="180" t="str">
        <f t="shared" si="9"/>
        <v>VIC</v>
      </c>
    </row>
    <row r="589" spans="1:3">
      <c r="A589" s="181">
        <v>3420</v>
      </c>
      <c r="B589" s="181">
        <v>14</v>
      </c>
      <c r="C589" s="180" t="str">
        <f t="shared" si="9"/>
        <v>VIC</v>
      </c>
    </row>
    <row r="590" spans="1:3">
      <c r="A590" s="181">
        <v>3423</v>
      </c>
      <c r="B590" s="181">
        <v>14</v>
      </c>
      <c r="C590" s="180" t="str">
        <f t="shared" si="9"/>
        <v>VIC</v>
      </c>
    </row>
    <row r="591" spans="1:3">
      <c r="A591" s="181">
        <v>3469</v>
      </c>
      <c r="B591" s="181">
        <v>14</v>
      </c>
      <c r="C591" s="180" t="str">
        <f t="shared" si="9"/>
        <v>VIC</v>
      </c>
    </row>
    <row r="592" spans="1:3">
      <c r="A592" s="181">
        <v>3478</v>
      </c>
      <c r="B592" s="181">
        <v>14</v>
      </c>
      <c r="C592" s="180" t="str">
        <f t="shared" si="9"/>
        <v>VIC</v>
      </c>
    </row>
    <row r="593" spans="1:3">
      <c r="A593" s="181">
        <v>3480</v>
      </c>
      <c r="B593" s="181">
        <v>14</v>
      </c>
      <c r="C593" s="180" t="str">
        <f t="shared" si="9"/>
        <v>VIC</v>
      </c>
    </row>
    <row r="594" spans="1:3">
      <c r="A594" s="181">
        <v>3482</v>
      </c>
      <c r="B594" s="181">
        <v>14</v>
      </c>
      <c r="C594" s="180" t="str">
        <f t="shared" si="9"/>
        <v>VIC</v>
      </c>
    </row>
    <row r="595" spans="1:3">
      <c r="A595" s="181">
        <v>3527</v>
      </c>
      <c r="B595" s="181">
        <v>14</v>
      </c>
      <c r="C595" s="180" t="str">
        <f t="shared" si="9"/>
        <v>VIC</v>
      </c>
    </row>
    <row r="596" spans="1:3">
      <c r="A596" s="181">
        <v>3232</v>
      </c>
      <c r="B596" s="181">
        <v>15</v>
      </c>
      <c r="C596" s="180" t="str">
        <f t="shared" si="9"/>
        <v>VIC</v>
      </c>
    </row>
    <row r="597" spans="1:3">
      <c r="A597" s="181">
        <v>3233</v>
      </c>
      <c r="B597" s="181">
        <v>15</v>
      </c>
      <c r="C597" s="180" t="str">
        <f t="shared" si="9"/>
        <v>VIC</v>
      </c>
    </row>
    <row r="598" spans="1:3">
      <c r="A598" s="181">
        <v>3235</v>
      </c>
      <c r="B598" s="181">
        <v>15</v>
      </c>
      <c r="C598" s="180" t="str">
        <f t="shared" si="9"/>
        <v>VIC</v>
      </c>
    </row>
    <row r="599" spans="1:3">
      <c r="A599" s="181">
        <v>3236</v>
      </c>
      <c r="B599" s="181">
        <v>15</v>
      </c>
      <c r="C599" s="180" t="str">
        <f t="shared" si="9"/>
        <v>VIC</v>
      </c>
    </row>
    <row r="600" spans="1:3">
      <c r="A600" s="181">
        <v>3237</v>
      </c>
      <c r="B600" s="181">
        <v>15</v>
      </c>
      <c r="C600" s="180" t="str">
        <f t="shared" si="9"/>
        <v>VIC</v>
      </c>
    </row>
    <row r="601" spans="1:3">
      <c r="A601" s="181">
        <v>3238</v>
      </c>
      <c r="B601" s="181">
        <v>15</v>
      </c>
      <c r="C601" s="180" t="str">
        <f t="shared" si="9"/>
        <v>VIC</v>
      </c>
    </row>
    <row r="602" spans="1:3">
      <c r="A602" s="181">
        <v>3239</v>
      </c>
      <c r="B602" s="181">
        <v>15</v>
      </c>
      <c r="C602" s="180" t="str">
        <f t="shared" si="9"/>
        <v>VIC</v>
      </c>
    </row>
    <row r="603" spans="1:3">
      <c r="A603" s="181">
        <v>3242</v>
      </c>
      <c r="B603" s="181">
        <v>15</v>
      </c>
      <c r="C603" s="180" t="str">
        <f t="shared" si="9"/>
        <v>VIC</v>
      </c>
    </row>
    <row r="604" spans="1:3">
      <c r="A604" s="181">
        <v>3243</v>
      </c>
      <c r="B604" s="181">
        <v>15</v>
      </c>
      <c r="C604" s="180" t="str">
        <f t="shared" si="9"/>
        <v>VIC</v>
      </c>
    </row>
    <row r="605" spans="1:3">
      <c r="A605" s="181">
        <v>3249</v>
      </c>
      <c r="B605" s="181">
        <v>15</v>
      </c>
      <c r="C605" s="180" t="str">
        <f t="shared" si="9"/>
        <v>VIC</v>
      </c>
    </row>
    <row r="606" spans="1:3">
      <c r="A606" s="181">
        <v>3250</v>
      </c>
      <c r="B606" s="181">
        <v>15</v>
      </c>
      <c r="C606" s="180" t="str">
        <f t="shared" si="9"/>
        <v>VIC</v>
      </c>
    </row>
    <row r="607" spans="1:3">
      <c r="A607" s="181">
        <v>3251</v>
      </c>
      <c r="B607" s="181">
        <v>15</v>
      </c>
      <c r="C607" s="180" t="str">
        <f t="shared" si="9"/>
        <v>VIC</v>
      </c>
    </row>
    <row r="608" spans="1:3">
      <c r="A608" s="181">
        <v>3254</v>
      </c>
      <c r="B608" s="181">
        <v>15</v>
      </c>
      <c r="C608" s="180" t="str">
        <f t="shared" si="9"/>
        <v>VIC</v>
      </c>
    </row>
    <row r="609" spans="1:3">
      <c r="A609" s="181">
        <v>3260</v>
      </c>
      <c r="B609" s="181">
        <v>15</v>
      </c>
      <c r="C609" s="180" t="str">
        <f t="shared" si="9"/>
        <v>VIC</v>
      </c>
    </row>
    <row r="610" spans="1:3">
      <c r="A610" s="181">
        <v>3264</v>
      </c>
      <c r="B610" s="181">
        <v>15</v>
      </c>
      <c r="C610" s="180" t="str">
        <f t="shared" si="9"/>
        <v>VIC</v>
      </c>
    </row>
    <row r="611" spans="1:3">
      <c r="A611" s="181">
        <v>3265</v>
      </c>
      <c r="B611" s="181">
        <v>15</v>
      </c>
      <c r="C611" s="180" t="str">
        <f t="shared" si="9"/>
        <v>VIC</v>
      </c>
    </row>
    <row r="612" spans="1:3">
      <c r="A612" s="181">
        <v>3266</v>
      </c>
      <c r="B612" s="181">
        <v>15</v>
      </c>
      <c r="C612" s="180" t="str">
        <f t="shared" si="9"/>
        <v>VIC</v>
      </c>
    </row>
    <row r="613" spans="1:3">
      <c r="A613" s="181">
        <v>3267</v>
      </c>
      <c r="B613" s="181">
        <v>15</v>
      </c>
      <c r="C613" s="180" t="str">
        <f t="shared" si="9"/>
        <v>VIC</v>
      </c>
    </row>
    <row r="614" spans="1:3">
      <c r="A614" s="181">
        <v>3268</v>
      </c>
      <c r="B614" s="181">
        <v>15</v>
      </c>
      <c r="C614" s="180" t="str">
        <f t="shared" si="9"/>
        <v>VIC</v>
      </c>
    </row>
    <row r="615" spans="1:3">
      <c r="A615" s="181">
        <v>3269</v>
      </c>
      <c r="B615" s="181">
        <v>15</v>
      </c>
      <c r="C615" s="180" t="str">
        <f t="shared" si="9"/>
        <v>VIC</v>
      </c>
    </row>
    <row r="616" spans="1:3">
      <c r="A616" s="181">
        <v>3270</v>
      </c>
      <c r="B616" s="181">
        <v>15</v>
      </c>
      <c r="C616" s="180" t="str">
        <f t="shared" si="9"/>
        <v>VIC</v>
      </c>
    </row>
    <row r="617" spans="1:3">
      <c r="A617" s="181">
        <v>3271</v>
      </c>
      <c r="B617" s="181">
        <v>15</v>
      </c>
      <c r="C617" s="180" t="str">
        <f t="shared" si="9"/>
        <v>VIC</v>
      </c>
    </row>
    <row r="618" spans="1:3">
      <c r="A618" s="181">
        <v>3272</v>
      </c>
      <c r="B618" s="181">
        <v>15</v>
      </c>
      <c r="C618" s="180" t="str">
        <f t="shared" si="9"/>
        <v>VIC</v>
      </c>
    </row>
    <row r="619" spans="1:3">
      <c r="A619" s="181">
        <v>3273</v>
      </c>
      <c r="B619" s="181">
        <v>15</v>
      </c>
      <c r="C619" s="180" t="str">
        <f t="shared" si="9"/>
        <v>VIC</v>
      </c>
    </row>
    <row r="620" spans="1:3">
      <c r="A620" s="181">
        <v>3274</v>
      </c>
      <c r="B620" s="181">
        <v>15</v>
      </c>
      <c r="C620" s="180" t="str">
        <f t="shared" si="9"/>
        <v>VIC</v>
      </c>
    </row>
    <row r="621" spans="1:3">
      <c r="A621" s="181">
        <v>3275</v>
      </c>
      <c r="B621" s="181">
        <v>15</v>
      </c>
      <c r="C621" s="180" t="str">
        <f t="shared" si="9"/>
        <v>VIC</v>
      </c>
    </row>
    <row r="622" spans="1:3">
      <c r="A622" s="181">
        <v>3276</v>
      </c>
      <c r="B622" s="181">
        <v>15</v>
      </c>
      <c r="C622" s="180" t="str">
        <f t="shared" si="9"/>
        <v>VIC</v>
      </c>
    </row>
    <row r="623" spans="1:3">
      <c r="A623" s="181">
        <v>3277</v>
      </c>
      <c r="B623" s="181">
        <v>15</v>
      </c>
      <c r="C623" s="180" t="str">
        <f t="shared" si="9"/>
        <v>VIC</v>
      </c>
    </row>
    <row r="624" spans="1:3">
      <c r="A624" s="181">
        <v>3278</v>
      </c>
      <c r="B624" s="181">
        <v>15</v>
      </c>
      <c r="C624" s="180" t="str">
        <f t="shared" si="9"/>
        <v>VIC</v>
      </c>
    </row>
    <row r="625" spans="1:3">
      <c r="A625" s="181">
        <v>3279</v>
      </c>
      <c r="B625" s="181">
        <v>15</v>
      </c>
      <c r="C625" s="180" t="str">
        <f t="shared" si="9"/>
        <v>VIC</v>
      </c>
    </row>
    <row r="626" spans="1:3">
      <c r="A626" s="181">
        <v>3280</v>
      </c>
      <c r="B626" s="181">
        <v>15</v>
      </c>
      <c r="C626" s="180" t="str">
        <f t="shared" si="9"/>
        <v>VIC</v>
      </c>
    </row>
    <row r="627" spans="1:3">
      <c r="A627" s="181">
        <v>3281</v>
      </c>
      <c r="B627" s="181">
        <v>15</v>
      </c>
      <c r="C627" s="180" t="str">
        <f t="shared" si="9"/>
        <v>VIC</v>
      </c>
    </row>
    <row r="628" spans="1:3">
      <c r="A628" s="181">
        <v>3282</v>
      </c>
      <c r="B628" s="181">
        <v>15</v>
      </c>
      <c r="C628" s="180" t="str">
        <f t="shared" si="9"/>
        <v>VIC</v>
      </c>
    </row>
    <row r="629" spans="1:3">
      <c r="A629" s="181">
        <v>3283</v>
      </c>
      <c r="B629" s="181">
        <v>15</v>
      </c>
      <c r="C629" s="180" t="str">
        <f t="shared" si="9"/>
        <v>VIC</v>
      </c>
    </row>
    <row r="630" spans="1:3">
      <c r="A630" s="181">
        <v>3284</v>
      </c>
      <c r="B630" s="181">
        <v>15</v>
      </c>
      <c r="C630" s="180" t="str">
        <f t="shared" si="9"/>
        <v>VIC</v>
      </c>
    </row>
    <row r="631" spans="1:3">
      <c r="A631" s="181">
        <v>3285</v>
      </c>
      <c r="B631" s="181">
        <v>15</v>
      </c>
      <c r="C631" s="180" t="str">
        <f t="shared" si="9"/>
        <v>VIC</v>
      </c>
    </row>
    <row r="632" spans="1:3">
      <c r="A632" s="181">
        <v>3286</v>
      </c>
      <c r="B632" s="181">
        <v>15</v>
      </c>
      <c r="C632" s="180" t="str">
        <f t="shared" si="9"/>
        <v>VIC</v>
      </c>
    </row>
    <row r="633" spans="1:3">
      <c r="A633" s="181">
        <v>3287</v>
      </c>
      <c r="B633" s="181">
        <v>15</v>
      </c>
      <c r="C633" s="180" t="str">
        <f t="shared" si="9"/>
        <v>VIC</v>
      </c>
    </row>
    <row r="634" spans="1:3">
      <c r="A634" s="181">
        <v>3289</v>
      </c>
      <c r="B634" s="181">
        <v>15</v>
      </c>
      <c r="C634" s="180" t="str">
        <f t="shared" si="9"/>
        <v>VIC</v>
      </c>
    </row>
    <row r="635" spans="1:3">
      <c r="A635" s="181">
        <v>3292</v>
      </c>
      <c r="B635" s="181">
        <v>15</v>
      </c>
      <c r="C635" s="180" t="str">
        <f t="shared" si="9"/>
        <v>VIC</v>
      </c>
    </row>
    <row r="636" spans="1:3">
      <c r="A636" s="181">
        <v>3293</v>
      </c>
      <c r="B636" s="181">
        <v>15</v>
      </c>
      <c r="C636" s="180" t="str">
        <f t="shared" si="9"/>
        <v>VIC</v>
      </c>
    </row>
    <row r="637" spans="1:3">
      <c r="A637" s="181">
        <v>3294</v>
      </c>
      <c r="B637" s="181">
        <v>15</v>
      </c>
      <c r="C637" s="180" t="str">
        <f t="shared" si="9"/>
        <v>VIC</v>
      </c>
    </row>
    <row r="638" spans="1:3">
      <c r="A638" s="181">
        <v>3300</v>
      </c>
      <c r="B638" s="181">
        <v>15</v>
      </c>
      <c r="C638" s="180" t="str">
        <f t="shared" si="9"/>
        <v>VIC</v>
      </c>
    </row>
    <row r="639" spans="1:3">
      <c r="A639" s="181">
        <v>3301</v>
      </c>
      <c r="B639" s="181">
        <v>15</v>
      </c>
      <c r="C639" s="180" t="str">
        <f t="shared" si="9"/>
        <v>VIC</v>
      </c>
    </row>
    <row r="640" spans="1:3">
      <c r="A640" s="181">
        <v>3302</v>
      </c>
      <c r="B640" s="181">
        <v>15</v>
      </c>
      <c r="C640" s="180" t="str">
        <f t="shared" si="9"/>
        <v>VIC</v>
      </c>
    </row>
    <row r="641" spans="1:3">
      <c r="A641" s="181">
        <v>3303</v>
      </c>
      <c r="B641" s="181">
        <v>15</v>
      </c>
      <c r="C641" s="180" t="str">
        <f t="shared" si="9"/>
        <v>VIC</v>
      </c>
    </row>
    <row r="642" spans="1:3">
      <c r="A642" s="181">
        <v>3304</v>
      </c>
      <c r="B642" s="181">
        <v>15</v>
      </c>
      <c r="C642" s="180" t="str">
        <f t="shared" ref="C642:C705" si="10">IF(OR(A642&lt;=299,AND(A642&lt;3000,A642&gt;=1000)),"NSW",IF(AND(A642&lt;=999,A642&gt;=800),"NT",IF(OR(AND(A642&lt;=8999,A642&gt;=8000),AND(A642&lt;=3999,A642&gt;=3000)),"VIC",IF(OR(AND(A642&lt;=9999,A642&gt;=9000),AND(A642&lt;=4999,A642&gt;=4000)),"QLD",IF(AND(A642&lt;=5999,A642&gt;=5000),"SA",IF(AND(A642&lt;=6999,A642&gt;=6000),"WA","TAS"))))))</f>
        <v>VIC</v>
      </c>
    </row>
    <row r="643" spans="1:3">
      <c r="A643" s="181">
        <v>3305</v>
      </c>
      <c r="B643" s="181">
        <v>15</v>
      </c>
      <c r="C643" s="180" t="str">
        <f t="shared" si="10"/>
        <v>VIC</v>
      </c>
    </row>
    <row r="644" spans="1:3">
      <c r="A644" s="181">
        <v>3309</v>
      </c>
      <c r="B644" s="181">
        <v>15</v>
      </c>
      <c r="C644" s="180" t="str">
        <f t="shared" si="10"/>
        <v>VIC</v>
      </c>
    </row>
    <row r="645" spans="1:3">
      <c r="A645" s="181">
        <v>3310</v>
      </c>
      <c r="B645" s="181">
        <v>15</v>
      </c>
      <c r="C645" s="180" t="str">
        <f t="shared" si="10"/>
        <v>VIC</v>
      </c>
    </row>
    <row r="646" spans="1:3">
      <c r="A646" s="181">
        <v>3311</v>
      </c>
      <c r="B646" s="181">
        <v>15</v>
      </c>
      <c r="C646" s="180" t="str">
        <f t="shared" si="10"/>
        <v>VIC</v>
      </c>
    </row>
    <row r="647" spans="1:3">
      <c r="A647" s="181">
        <v>3312</v>
      </c>
      <c r="B647" s="181">
        <v>15</v>
      </c>
      <c r="C647" s="180" t="str">
        <f t="shared" si="10"/>
        <v>VIC</v>
      </c>
    </row>
    <row r="648" spans="1:3">
      <c r="A648" s="181">
        <v>3314</v>
      </c>
      <c r="B648" s="181">
        <v>15</v>
      </c>
      <c r="C648" s="180" t="str">
        <f t="shared" si="10"/>
        <v>VIC</v>
      </c>
    </row>
    <row r="649" spans="1:3">
      <c r="A649" s="181">
        <v>3315</v>
      </c>
      <c r="B649" s="181">
        <v>15</v>
      </c>
      <c r="C649" s="180" t="str">
        <f t="shared" si="10"/>
        <v>VIC</v>
      </c>
    </row>
    <row r="650" spans="1:3">
      <c r="A650" s="181">
        <v>3322</v>
      </c>
      <c r="B650" s="181">
        <v>15</v>
      </c>
      <c r="C650" s="180" t="str">
        <f t="shared" si="10"/>
        <v>VIC</v>
      </c>
    </row>
    <row r="651" spans="1:3">
      <c r="A651" s="181">
        <v>3324</v>
      </c>
      <c r="B651" s="181">
        <v>15</v>
      </c>
      <c r="C651" s="180" t="str">
        <f t="shared" si="10"/>
        <v>VIC</v>
      </c>
    </row>
    <row r="652" spans="1:3">
      <c r="A652" s="181">
        <v>3325</v>
      </c>
      <c r="B652" s="181">
        <v>15</v>
      </c>
      <c r="C652" s="180" t="str">
        <f t="shared" si="10"/>
        <v>VIC</v>
      </c>
    </row>
    <row r="653" spans="1:3">
      <c r="A653" s="181">
        <v>3350</v>
      </c>
      <c r="B653" s="181">
        <v>15</v>
      </c>
      <c r="C653" s="180" t="str">
        <f t="shared" si="10"/>
        <v>VIC</v>
      </c>
    </row>
    <row r="654" spans="1:3">
      <c r="A654" s="181">
        <v>3351</v>
      </c>
      <c r="B654" s="181">
        <v>15</v>
      </c>
      <c r="C654" s="180" t="str">
        <f t="shared" si="10"/>
        <v>VIC</v>
      </c>
    </row>
    <row r="655" spans="1:3">
      <c r="A655" s="181">
        <v>3352</v>
      </c>
      <c r="B655" s="181">
        <v>15</v>
      </c>
      <c r="C655" s="180" t="str">
        <f t="shared" si="10"/>
        <v>VIC</v>
      </c>
    </row>
    <row r="656" spans="1:3">
      <c r="A656" s="181">
        <v>3353</v>
      </c>
      <c r="B656" s="181">
        <v>15</v>
      </c>
      <c r="C656" s="180" t="str">
        <f t="shared" si="10"/>
        <v>VIC</v>
      </c>
    </row>
    <row r="657" spans="1:3">
      <c r="A657" s="181">
        <v>3354</v>
      </c>
      <c r="B657" s="181">
        <v>15</v>
      </c>
      <c r="C657" s="180" t="str">
        <f t="shared" si="10"/>
        <v>VIC</v>
      </c>
    </row>
    <row r="658" spans="1:3">
      <c r="A658" s="181">
        <v>3355</v>
      </c>
      <c r="B658" s="181">
        <v>15</v>
      </c>
      <c r="C658" s="180" t="str">
        <f t="shared" si="10"/>
        <v>VIC</v>
      </c>
    </row>
    <row r="659" spans="1:3">
      <c r="A659" s="181">
        <v>3356</v>
      </c>
      <c r="B659" s="181">
        <v>15</v>
      </c>
      <c r="C659" s="180" t="str">
        <f t="shared" si="10"/>
        <v>VIC</v>
      </c>
    </row>
    <row r="660" spans="1:3">
      <c r="A660" s="181">
        <v>3357</v>
      </c>
      <c r="B660" s="181">
        <v>15</v>
      </c>
      <c r="C660" s="180" t="str">
        <f t="shared" si="10"/>
        <v>VIC</v>
      </c>
    </row>
    <row r="661" spans="1:3">
      <c r="A661" s="181">
        <v>3360</v>
      </c>
      <c r="B661" s="181">
        <v>15</v>
      </c>
      <c r="C661" s="180" t="str">
        <f t="shared" si="10"/>
        <v>VIC</v>
      </c>
    </row>
    <row r="662" spans="1:3">
      <c r="A662" s="181">
        <v>3361</v>
      </c>
      <c r="B662" s="181">
        <v>15</v>
      </c>
      <c r="C662" s="180" t="str">
        <f t="shared" si="10"/>
        <v>VIC</v>
      </c>
    </row>
    <row r="663" spans="1:3">
      <c r="A663" s="181">
        <v>3379</v>
      </c>
      <c r="B663" s="181">
        <v>15</v>
      </c>
      <c r="C663" s="180" t="str">
        <f t="shared" si="10"/>
        <v>VIC</v>
      </c>
    </row>
    <row r="664" spans="1:3">
      <c r="A664" s="181">
        <v>3407</v>
      </c>
      <c r="B664" s="181">
        <v>15</v>
      </c>
      <c r="C664" s="180" t="str">
        <f t="shared" si="10"/>
        <v>VIC</v>
      </c>
    </row>
    <row r="665" spans="1:3">
      <c r="A665" s="181">
        <v>3373</v>
      </c>
      <c r="B665" s="181">
        <v>16</v>
      </c>
      <c r="C665" s="180" t="str">
        <f t="shared" si="10"/>
        <v>VIC</v>
      </c>
    </row>
    <row r="666" spans="1:3">
      <c r="A666" s="181">
        <v>3468</v>
      </c>
      <c r="B666" s="181">
        <v>16</v>
      </c>
      <c r="C666" s="180" t="str">
        <f t="shared" si="10"/>
        <v>VIC</v>
      </c>
    </row>
    <row r="667" spans="1:3">
      <c r="A667" s="181">
        <v>3472</v>
      </c>
      <c r="B667" s="181">
        <v>16</v>
      </c>
      <c r="C667" s="180" t="str">
        <f t="shared" si="10"/>
        <v>VIC</v>
      </c>
    </row>
    <row r="668" spans="1:3">
      <c r="A668" s="181">
        <v>3475</v>
      </c>
      <c r="B668" s="181">
        <v>16</v>
      </c>
      <c r="C668" s="180" t="str">
        <f t="shared" si="10"/>
        <v>VIC</v>
      </c>
    </row>
    <row r="669" spans="1:3">
      <c r="A669" s="181">
        <v>3515</v>
      </c>
      <c r="B669" s="181">
        <v>16</v>
      </c>
      <c r="C669" s="180" t="str">
        <f t="shared" si="10"/>
        <v>VIC</v>
      </c>
    </row>
    <row r="670" spans="1:3">
      <c r="A670" s="181">
        <v>3516</v>
      </c>
      <c r="B670" s="181">
        <v>16</v>
      </c>
      <c r="C670" s="180" t="str">
        <f t="shared" si="10"/>
        <v>VIC</v>
      </c>
    </row>
    <row r="671" spans="1:3">
      <c r="A671" s="181">
        <v>3517</v>
      </c>
      <c r="B671" s="181">
        <v>16</v>
      </c>
      <c r="C671" s="180" t="str">
        <f t="shared" si="10"/>
        <v>VIC</v>
      </c>
    </row>
    <row r="672" spans="1:3">
      <c r="A672" s="181">
        <v>3518</v>
      </c>
      <c r="B672" s="181">
        <v>16</v>
      </c>
      <c r="C672" s="180" t="str">
        <f t="shared" si="10"/>
        <v>VIC</v>
      </c>
    </row>
    <row r="673" spans="1:3">
      <c r="A673" s="181">
        <v>3520</v>
      </c>
      <c r="B673" s="181">
        <v>16</v>
      </c>
      <c r="C673" s="180" t="str">
        <f t="shared" si="10"/>
        <v>VIC</v>
      </c>
    </row>
    <row r="674" spans="1:3">
      <c r="A674" s="181">
        <v>3550</v>
      </c>
      <c r="B674" s="181">
        <v>16</v>
      </c>
      <c r="C674" s="180" t="str">
        <f t="shared" si="10"/>
        <v>VIC</v>
      </c>
    </row>
    <row r="675" spans="1:3">
      <c r="A675" s="181">
        <v>3551</v>
      </c>
      <c r="B675" s="181">
        <v>16</v>
      </c>
      <c r="C675" s="180" t="str">
        <f t="shared" si="10"/>
        <v>VIC</v>
      </c>
    </row>
    <row r="676" spans="1:3">
      <c r="A676" s="181">
        <v>3552</v>
      </c>
      <c r="B676" s="181">
        <v>16</v>
      </c>
      <c r="C676" s="180" t="str">
        <f t="shared" si="10"/>
        <v>VIC</v>
      </c>
    </row>
    <row r="677" spans="1:3">
      <c r="A677" s="181">
        <v>3554</v>
      </c>
      <c r="B677" s="181">
        <v>16</v>
      </c>
      <c r="C677" s="180" t="str">
        <f t="shared" si="10"/>
        <v>VIC</v>
      </c>
    </row>
    <row r="678" spans="1:3">
      <c r="A678" s="181">
        <v>3555</v>
      </c>
      <c r="B678" s="181">
        <v>16</v>
      </c>
      <c r="C678" s="180" t="str">
        <f t="shared" si="10"/>
        <v>VIC</v>
      </c>
    </row>
    <row r="679" spans="1:3">
      <c r="A679" s="181">
        <v>3556</v>
      </c>
      <c r="B679" s="181">
        <v>16</v>
      </c>
      <c r="C679" s="180" t="str">
        <f t="shared" si="10"/>
        <v>VIC</v>
      </c>
    </row>
    <row r="680" spans="1:3">
      <c r="A680" s="181">
        <v>3557</v>
      </c>
      <c r="B680" s="181">
        <v>16</v>
      </c>
      <c r="C680" s="180" t="str">
        <f t="shared" si="10"/>
        <v>VIC</v>
      </c>
    </row>
    <row r="681" spans="1:3">
      <c r="A681" s="181">
        <v>3558</v>
      </c>
      <c r="B681" s="181">
        <v>16</v>
      </c>
      <c r="C681" s="180" t="str">
        <f t="shared" si="10"/>
        <v>VIC</v>
      </c>
    </row>
    <row r="682" spans="1:3">
      <c r="A682" s="181">
        <v>3559</v>
      </c>
      <c r="B682" s="181">
        <v>16</v>
      </c>
      <c r="C682" s="180" t="str">
        <f t="shared" si="10"/>
        <v>VIC</v>
      </c>
    </row>
    <row r="683" spans="1:3">
      <c r="A683" s="181">
        <v>3561</v>
      </c>
      <c r="B683" s="181">
        <v>16</v>
      </c>
      <c r="C683" s="180" t="str">
        <f t="shared" si="10"/>
        <v>VIC</v>
      </c>
    </row>
    <row r="684" spans="1:3">
      <c r="A684" s="181">
        <v>3562</v>
      </c>
      <c r="B684" s="181">
        <v>16</v>
      </c>
      <c r="C684" s="180" t="str">
        <f t="shared" si="10"/>
        <v>VIC</v>
      </c>
    </row>
    <row r="685" spans="1:3">
      <c r="A685" s="181">
        <v>3563</v>
      </c>
      <c r="B685" s="181">
        <v>16</v>
      </c>
      <c r="C685" s="180" t="str">
        <f t="shared" si="10"/>
        <v>VIC</v>
      </c>
    </row>
    <row r="686" spans="1:3">
      <c r="A686" s="181">
        <v>3564</v>
      </c>
      <c r="B686" s="181">
        <v>16</v>
      </c>
      <c r="C686" s="180" t="str">
        <f t="shared" si="10"/>
        <v>VIC</v>
      </c>
    </row>
    <row r="687" spans="1:3">
      <c r="A687" s="181">
        <v>3565</v>
      </c>
      <c r="B687" s="181">
        <v>16</v>
      </c>
      <c r="C687" s="180" t="str">
        <f t="shared" si="10"/>
        <v>VIC</v>
      </c>
    </row>
    <row r="688" spans="1:3">
      <c r="A688" s="181">
        <v>3566</v>
      </c>
      <c r="B688" s="181">
        <v>16</v>
      </c>
      <c r="C688" s="180" t="str">
        <f t="shared" si="10"/>
        <v>VIC</v>
      </c>
    </row>
    <row r="689" spans="1:3">
      <c r="A689" s="181">
        <v>3567</v>
      </c>
      <c r="B689" s="181">
        <v>16</v>
      </c>
      <c r="C689" s="180" t="str">
        <f t="shared" si="10"/>
        <v>VIC</v>
      </c>
    </row>
    <row r="690" spans="1:3">
      <c r="A690" s="181">
        <v>3568</v>
      </c>
      <c r="B690" s="181">
        <v>16</v>
      </c>
      <c r="C690" s="180" t="str">
        <f t="shared" si="10"/>
        <v>VIC</v>
      </c>
    </row>
    <row r="691" spans="1:3">
      <c r="A691" s="181">
        <v>3570</v>
      </c>
      <c r="B691" s="181">
        <v>16</v>
      </c>
      <c r="C691" s="180" t="str">
        <f t="shared" si="10"/>
        <v>VIC</v>
      </c>
    </row>
    <row r="692" spans="1:3">
      <c r="A692" s="181">
        <v>3571</v>
      </c>
      <c r="B692" s="181">
        <v>16</v>
      </c>
      <c r="C692" s="180" t="str">
        <f t="shared" si="10"/>
        <v>VIC</v>
      </c>
    </row>
    <row r="693" spans="1:3">
      <c r="A693" s="181">
        <v>3572</v>
      </c>
      <c r="B693" s="181">
        <v>16</v>
      </c>
      <c r="C693" s="180" t="str">
        <f t="shared" si="10"/>
        <v>VIC</v>
      </c>
    </row>
    <row r="694" spans="1:3">
      <c r="A694" s="181">
        <v>3573</v>
      </c>
      <c r="B694" s="181">
        <v>16</v>
      </c>
      <c r="C694" s="180" t="str">
        <f t="shared" si="10"/>
        <v>VIC</v>
      </c>
    </row>
    <row r="695" spans="1:3">
      <c r="A695" s="181">
        <v>3575</v>
      </c>
      <c r="B695" s="181">
        <v>16</v>
      </c>
      <c r="C695" s="180" t="str">
        <f t="shared" si="10"/>
        <v>VIC</v>
      </c>
    </row>
    <row r="696" spans="1:3">
      <c r="A696" s="181">
        <v>3576</v>
      </c>
      <c r="B696" s="181">
        <v>16</v>
      </c>
      <c r="C696" s="180" t="str">
        <f t="shared" si="10"/>
        <v>VIC</v>
      </c>
    </row>
    <row r="697" spans="1:3">
      <c r="A697" s="181">
        <v>3578</v>
      </c>
      <c r="B697" s="181">
        <v>16</v>
      </c>
      <c r="C697" s="180" t="str">
        <f t="shared" si="10"/>
        <v>VIC</v>
      </c>
    </row>
    <row r="698" spans="1:3">
      <c r="A698" s="181">
        <v>3579</v>
      </c>
      <c r="B698" s="181">
        <v>16</v>
      </c>
      <c r="C698" s="180" t="str">
        <f t="shared" si="10"/>
        <v>VIC</v>
      </c>
    </row>
    <row r="699" spans="1:3">
      <c r="A699" s="181">
        <v>3580</v>
      </c>
      <c r="B699" s="181">
        <v>16</v>
      </c>
      <c r="C699" s="180" t="str">
        <f t="shared" si="10"/>
        <v>VIC</v>
      </c>
    </row>
    <row r="700" spans="1:3">
      <c r="A700" s="181">
        <v>3596</v>
      </c>
      <c r="B700" s="181">
        <v>16</v>
      </c>
      <c r="C700" s="180" t="str">
        <f t="shared" si="10"/>
        <v>VIC</v>
      </c>
    </row>
    <row r="701" spans="1:3">
      <c r="A701" s="181">
        <v>3608</v>
      </c>
      <c r="B701" s="181">
        <v>16</v>
      </c>
      <c r="C701" s="180" t="str">
        <f t="shared" si="10"/>
        <v>VIC</v>
      </c>
    </row>
    <row r="702" spans="1:3">
      <c r="A702" s="181">
        <v>3610</v>
      </c>
      <c r="B702" s="181">
        <v>16</v>
      </c>
      <c r="C702" s="180" t="str">
        <f t="shared" si="10"/>
        <v>VIC</v>
      </c>
    </row>
    <row r="703" spans="1:3">
      <c r="A703" s="181">
        <v>3612</v>
      </c>
      <c r="B703" s="181">
        <v>16</v>
      </c>
      <c r="C703" s="180" t="str">
        <f t="shared" si="10"/>
        <v>VIC</v>
      </c>
    </row>
    <row r="704" spans="1:3">
      <c r="A704" s="181">
        <v>3614</v>
      </c>
      <c r="B704" s="181">
        <v>16</v>
      </c>
      <c r="C704" s="180" t="str">
        <f t="shared" si="10"/>
        <v>VIC</v>
      </c>
    </row>
    <row r="705" spans="1:3">
      <c r="A705" s="181">
        <v>3616</v>
      </c>
      <c r="B705" s="181">
        <v>16</v>
      </c>
      <c r="C705" s="180" t="str">
        <f t="shared" si="10"/>
        <v>VIC</v>
      </c>
    </row>
    <row r="706" spans="1:3">
      <c r="A706" s="181">
        <v>3617</v>
      </c>
      <c r="B706" s="181">
        <v>16</v>
      </c>
      <c r="C706" s="180" t="str">
        <f t="shared" ref="C706:C769" si="11">IF(OR(A706&lt;=299,AND(A706&lt;3000,A706&gt;=1000)),"NSW",IF(AND(A706&lt;=999,A706&gt;=800),"NT",IF(OR(AND(A706&lt;=8999,A706&gt;=8000),AND(A706&lt;=3999,A706&gt;=3000)),"VIC",IF(OR(AND(A706&lt;=9999,A706&gt;=9000),AND(A706&lt;=4999,A706&gt;=4000)),"QLD",IF(AND(A706&lt;=5999,A706&gt;=5000),"SA",IF(AND(A706&lt;=6999,A706&gt;=6000),"WA","TAS"))))))</f>
        <v>VIC</v>
      </c>
    </row>
    <row r="707" spans="1:3">
      <c r="A707" s="181">
        <v>3618</v>
      </c>
      <c r="B707" s="181">
        <v>16</v>
      </c>
      <c r="C707" s="180" t="str">
        <f t="shared" si="11"/>
        <v>VIC</v>
      </c>
    </row>
    <row r="708" spans="1:3">
      <c r="A708" s="181">
        <v>3619</v>
      </c>
      <c r="B708" s="181">
        <v>16</v>
      </c>
      <c r="C708" s="180" t="str">
        <f t="shared" si="11"/>
        <v>VIC</v>
      </c>
    </row>
    <row r="709" spans="1:3">
      <c r="A709" s="181">
        <v>3620</v>
      </c>
      <c r="B709" s="181">
        <v>16</v>
      </c>
      <c r="C709" s="180" t="str">
        <f t="shared" si="11"/>
        <v>VIC</v>
      </c>
    </row>
    <row r="710" spans="1:3">
      <c r="A710" s="181">
        <v>3621</v>
      </c>
      <c r="B710" s="181">
        <v>16</v>
      </c>
      <c r="C710" s="180" t="str">
        <f t="shared" si="11"/>
        <v>VIC</v>
      </c>
    </row>
    <row r="711" spans="1:3">
      <c r="A711" s="181">
        <v>3622</v>
      </c>
      <c r="B711" s="181">
        <v>16</v>
      </c>
      <c r="C711" s="180" t="str">
        <f t="shared" si="11"/>
        <v>VIC</v>
      </c>
    </row>
    <row r="712" spans="1:3">
      <c r="A712" s="181">
        <v>3623</v>
      </c>
      <c r="B712" s="181">
        <v>16</v>
      </c>
      <c r="C712" s="180" t="str">
        <f t="shared" si="11"/>
        <v>VIC</v>
      </c>
    </row>
    <row r="713" spans="1:3">
      <c r="A713" s="181">
        <v>3624</v>
      </c>
      <c r="B713" s="181">
        <v>16</v>
      </c>
      <c r="C713" s="180" t="str">
        <f t="shared" si="11"/>
        <v>VIC</v>
      </c>
    </row>
    <row r="714" spans="1:3">
      <c r="A714" s="181">
        <v>3629</v>
      </c>
      <c r="B714" s="181">
        <v>16</v>
      </c>
      <c r="C714" s="180" t="str">
        <f t="shared" si="11"/>
        <v>VIC</v>
      </c>
    </row>
    <row r="715" spans="1:3">
      <c r="A715" s="181">
        <v>3630</v>
      </c>
      <c r="B715" s="181">
        <v>16</v>
      </c>
      <c r="C715" s="180" t="str">
        <f t="shared" si="11"/>
        <v>VIC</v>
      </c>
    </row>
    <row r="716" spans="1:3">
      <c r="A716" s="181">
        <v>3631</v>
      </c>
      <c r="B716" s="181">
        <v>16</v>
      </c>
      <c r="C716" s="180" t="str">
        <f t="shared" si="11"/>
        <v>VIC</v>
      </c>
    </row>
    <row r="717" spans="1:3">
      <c r="A717" s="181">
        <v>3632</v>
      </c>
      <c r="B717" s="181">
        <v>16</v>
      </c>
      <c r="C717" s="180" t="str">
        <f t="shared" si="11"/>
        <v>VIC</v>
      </c>
    </row>
    <row r="718" spans="1:3">
      <c r="A718" s="181">
        <v>3633</v>
      </c>
      <c r="B718" s="181">
        <v>16</v>
      </c>
      <c r="C718" s="180" t="str">
        <f t="shared" si="11"/>
        <v>VIC</v>
      </c>
    </row>
    <row r="719" spans="1:3">
      <c r="A719" s="181">
        <v>3634</v>
      </c>
      <c r="B719" s="181">
        <v>16</v>
      </c>
      <c r="C719" s="180" t="str">
        <f t="shared" si="11"/>
        <v>VIC</v>
      </c>
    </row>
    <row r="720" spans="1:3">
      <c r="A720" s="181">
        <v>3635</v>
      </c>
      <c r="B720" s="181">
        <v>16</v>
      </c>
      <c r="C720" s="180" t="str">
        <f t="shared" si="11"/>
        <v>VIC</v>
      </c>
    </row>
    <row r="721" spans="1:3">
      <c r="A721" s="181">
        <v>3636</v>
      </c>
      <c r="B721" s="181">
        <v>16</v>
      </c>
      <c r="C721" s="180" t="str">
        <f t="shared" si="11"/>
        <v>VIC</v>
      </c>
    </row>
    <row r="722" spans="1:3">
      <c r="A722" s="181">
        <v>3637</v>
      </c>
      <c r="B722" s="181">
        <v>16</v>
      </c>
      <c r="C722" s="180" t="str">
        <f t="shared" si="11"/>
        <v>VIC</v>
      </c>
    </row>
    <row r="723" spans="1:3">
      <c r="A723" s="181">
        <v>3638</v>
      </c>
      <c r="B723" s="181">
        <v>16</v>
      </c>
      <c r="C723" s="180" t="str">
        <f t="shared" si="11"/>
        <v>VIC</v>
      </c>
    </row>
    <row r="724" spans="1:3">
      <c r="A724" s="181">
        <v>3639</v>
      </c>
      <c r="B724" s="181">
        <v>16</v>
      </c>
      <c r="C724" s="180" t="str">
        <f t="shared" si="11"/>
        <v>VIC</v>
      </c>
    </row>
    <row r="725" spans="1:3">
      <c r="A725" s="181">
        <v>3640</v>
      </c>
      <c r="B725" s="181">
        <v>16</v>
      </c>
      <c r="C725" s="180" t="str">
        <f t="shared" si="11"/>
        <v>VIC</v>
      </c>
    </row>
    <row r="726" spans="1:3">
      <c r="A726" s="181">
        <v>3641</v>
      </c>
      <c r="B726" s="181">
        <v>16</v>
      </c>
      <c r="C726" s="180" t="str">
        <f t="shared" si="11"/>
        <v>VIC</v>
      </c>
    </row>
    <row r="727" spans="1:3">
      <c r="A727" s="181">
        <v>3643</v>
      </c>
      <c r="B727" s="181">
        <v>16</v>
      </c>
      <c r="C727" s="180" t="str">
        <f t="shared" si="11"/>
        <v>VIC</v>
      </c>
    </row>
    <row r="728" spans="1:3">
      <c r="A728" s="181">
        <v>3644</v>
      </c>
      <c r="B728" s="181">
        <v>16</v>
      </c>
      <c r="C728" s="180" t="str">
        <f t="shared" si="11"/>
        <v>VIC</v>
      </c>
    </row>
    <row r="729" spans="1:3">
      <c r="A729" s="181">
        <v>3646</v>
      </c>
      <c r="B729" s="181">
        <v>16</v>
      </c>
      <c r="C729" s="180" t="str">
        <f t="shared" si="11"/>
        <v>VIC</v>
      </c>
    </row>
    <row r="730" spans="1:3">
      <c r="A730" s="181">
        <v>3647</v>
      </c>
      <c r="B730" s="181">
        <v>16</v>
      </c>
      <c r="C730" s="180" t="str">
        <f t="shared" si="11"/>
        <v>VIC</v>
      </c>
    </row>
    <row r="731" spans="1:3">
      <c r="A731" s="181">
        <v>3649</v>
      </c>
      <c r="B731" s="181">
        <v>16</v>
      </c>
      <c r="C731" s="180" t="str">
        <f t="shared" si="11"/>
        <v>VIC</v>
      </c>
    </row>
    <row r="732" spans="1:3">
      <c r="A732" s="181">
        <v>3665</v>
      </c>
      <c r="B732" s="181">
        <v>16</v>
      </c>
      <c r="C732" s="180" t="str">
        <f t="shared" si="11"/>
        <v>VIC</v>
      </c>
    </row>
    <row r="733" spans="1:3">
      <c r="A733" s="181">
        <v>3666</v>
      </c>
      <c r="B733" s="181">
        <v>16</v>
      </c>
      <c r="C733" s="180" t="str">
        <f t="shared" si="11"/>
        <v>VIC</v>
      </c>
    </row>
    <row r="734" spans="1:3">
      <c r="A734" s="181">
        <v>3669</v>
      </c>
      <c r="B734" s="181">
        <v>16</v>
      </c>
      <c r="C734" s="180" t="str">
        <f t="shared" si="11"/>
        <v>VIC</v>
      </c>
    </row>
    <row r="735" spans="1:3">
      <c r="A735" s="181">
        <v>3725</v>
      </c>
      <c r="B735" s="181">
        <v>16</v>
      </c>
      <c r="C735" s="180" t="str">
        <f t="shared" si="11"/>
        <v>VIC</v>
      </c>
    </row>
    <row r="736" spans="1:3">
      <c r="A736" s="181">
        <v>3726</v>
      </c>
      <c r="B736" s="181">
        <v>16</v>
      </c>
      <c r="C736" s="180" t="str">
        <f t="shared" si="11"/>
        <v>VIC</v>
      </c>
    </row>
    <row r="737" spans="1:3">
      <c r="A737" s="181">
        <v>3727</v>
      </c>
      <c r="B737" s="181">
        <v>16</v>
      </c>
      <c r="C737" s="180" t="str">
        <f t="shared" si="11"/>
        <v>VIC</v>
      </c>
    </row>
    <row r="738" spans="1:3">
      <c r="A738" s="181">
        <v>3728</v>
      </c>
      <c r="B738" s="181">
        <v>16</v>
      </c>
      <c r="C738" s="180" t="str">
        <f t="shared" si="11"/>
        <v>VIC</v>
      </c>
    </row>
    <row r="739" spans="1:3">
      <c r="A739" s="181">
        <v>3730</v>
      </c>
      <c r="B739" s="181">
        <v>16</v>
      </c>
      <c r="C739" s="180" t="str">
        <f t="shared" si="11"/>
        <v>VIC</v>
      </c>
    </row>
    <row r="740" spans="1:3">
      <c r="A740" s="181">
        <v>3363</v>
      </c>
      <c r="B740" s="181">
        <v>17</v>
      </c>
      <c r="C740" s="180" t="str">
        <f t="shared" si="11"/>
        <v>VIC</v>
      </c>
    </row>
    <row r="741" spans="1:3">
      <c r="A741" s="181">
        <v>3364</v>
      </c>
      <c r="B741" s="181">
        <v>17</v>
      </c>
      <c r="C741" s="180" t="str">
        <f t="shared" si="11"/>
        <v>VIC</v>
      </c>
    </row>
    <row r="742" spans="1:3">
      <c r="A742" s="181">
        <v>3370</v>
      </c>
      <c r="B742" s="181">
        <v>17</v>
      </c>
      <c r="C742" s="180" t="str">
        <f t="shared" si="11"/>
        <v>VIC</v>
      </c>
    </row>
    <row r="743" spans="1:3">
      <c r="A743" s="181">
        <v>3371</v>
      </c>
      <c r="B743" s="181">
        <v>17</v>
      </c>
      <c r="C743" s="180" t="str">
        <f t="shared" si="11"/>
        <v>VIC</v>
      </c>
    </row>
    <row r="744" spans="1:3">
      <c r="A744" s="181">
        <v>3431</v>
      </c>
      <c r="B744" s="181">
        <v>17</v>
      </c>
      <c r="C744" s="180" t="str">
        <f t="shared" si="11"/>
        <v>VIC</v>
      </c>
    </row>
    <row r="745" spans="1:3">
      <c r="A745" s="181">
        <v>3432</v>
      </c>
      <c r="B745" s="181">
        <v>17</v>
      </c>
      <c r="C745" s="180" t="str">
        <f t="shared" si="11"/>
        <v>VIC</v>
      </c>
    </row>
    <row r="746" spans="1:3">
      <c r="A746" s="181">
        <v>3433</v>
      </c>
      <c r="B746" s="181">
        <v>17</v>
      </c>
      <c r="C746" s="180" t="str">
        <f t="shared" si="11"/>
        <v>VIC</v>
      </c>
    </row>
    <row r="747" spans="1:3">
      <c r="A747" s="181">
        <v>3434</v>
      </c>
      <c r="B747" s="181">
        <v>17</v>
      </c>
      <c r="C747" s="180" t="str">
        <f t="shared" si="11"/>
        <v>VIC</v>
      </c>
    </row>
    <row r="748" spans="1:3">
      <c r="A748" s="181">
        <v>3435</v>
      </c>
      <c r="B748" s="181">
        <v>17</v>
      </c>
      <c r="C748" s="180" t="str">
        <f t="shared" si="11"/>
        <v>VIC</v>
      </c>
    </row>
    <row r="749" spans="1:3">
      <c r="A749" s="181">
        <v>3437</v>
      </c>
      <c r="B749" s="181">
        <v>17</v>
      </c>
      <c r="C749" s="180" t="str">
        <f t="shared" si="11"/>
        <v>VIC</v>
      </c>
    </row>
    <row r="750" spans="1:3">
      <c r="A750" s="181">
        <v>3438</v>
      </c>
      <c r="B750" s="181">
        <v>17</v>
      </c>
      <c r="C750" s="180" t="str">
        <f t="shared" si="11"/>
        <v>VIC</v>
      </c>
    </row>
    <row r="751" spans="1:3">
      <c r="A751" s="181">
        <v>3440</v>
      </c>
      <c r="B751" s="181">
        <v>17</v>
      </c>
      <c r="C751" s="180" t="str">
        <f t="shared" si="11"/>
        <v>VIC</v>
      </c>
    </row>
    <row r="752" spans="1:3">
      <c r="A752" s="181">
        <v>3441</v>
      </c>
      <c r="B752" s="181">
        <v>17</v>
      </c>
      <c r="C752" s="180" t="str">
        <f t="shared" si="11"/>
        <v>VIC</v>
      </c>
    </row>
    <row r="753" spans="1:3">
      <c r="A753" s="181">
        <v>3442</v>
      </c>
      <c r="B753" s="181">
        <v>17</v>
      </c>
      <c r="C753" s="180" t="str">
        <f t="shared" si="11"/>
        <v>VIC</v>
      </c>
    </row>
    <row r="754" spans="1:3">
      <c r="A754" s="181">
        <v>3444</v>
      </c>
      <c r="B754" s="181">
        <v>17</v>
      </c>
      <c r="C754" s="180" t="str">
        <f t="shared" si="11"/>
        <v>VIC</v>
      </c>
    </row>
    <row r="755" spans="1:3">
      <c r="A755" s="181">
        <v>3446</v>
      </c>
      <c r="B755" s="181">
        <v>17</v>
      </c>
      <c r="C755" s="180" t="str">
        <f t="shared" si="11"/>
        <v>VIC</v>
      </c>
    </row>
    <row r="756" spans="1:3">
      <c r="A756" s="181">
        <v>3447</v>
      </c>
      <c r="B756" s="181">
        <v>17</v>
      </c>
      <c r="C756" s="180" t="str">
        <f t="shared" si="11"/>
        <v>VIC</v>
      </c>
    </row>
    <row r="757" spans="1:3">
      <c r="A757" s="181">
        <v>3448</v>
      </c>
      <c r="B757" s="181">
        <v>17</v>
      </c>
      <c r="C757" s="180" t="str">
        <f t="shared" si="11"/>
        <v>VIC</v>
      </c>
    </row>
    <row r="758" spans="1:3">
      <c r="A758" s="181">
        <v>3450</v>
      </c>
      <c r="B758" s="181">
        <v>17</v>
      </c>
      <c r="C758" s="180" t="str">
        <f t="shared" si="11"/>
        <v>VIC</v>
      </c>
    </row>
    <row r="759" spans="1:3">
      <c r="A759" s="181">
        <v>3451</v>
      </c>
      <c r="B759" s="181">
        <v>17</v>
      </c>
      <c r="C759" s="180" t="str">
        <f t="shared" si="11"/>
        <v>VIC</v>
      </c>
    </row>
    <row r="760" spans="1:3">
      <c r="A760" s="181">
        <v>3453</v>
      </c>
      <c r="B760" s="181">
        <v>17</v>
      </c>
      <c r="C760" s="180" t="str">
        <f t="shared" si="11"/>
        <v>VIC</v>
      </c>
    </row>
    <row r="761" spans="1:3">
      <c r="A761" s="181">
        <v>3458</v>
      </c>
      <c r="B761" s="181">
        <v>17</v>
      </c>
      <c r="C761" s="180" t="str">
        <f t="shared" si="11"/>
        <v>VIC</v>
      </c>
    </row>
    <row r="762" spans="1:3">
      <c r="A762" s="181">
        <v>3460</v>
      </c>
      <c r="B762" s="181">
        <v>17</v>
      </c>
      <c r="C762" s="180" t="str">
        <f t="shared" si="11"/>
        <v>VIC</v>
      </c>
    </row>
    <row r="763" spans="1:3">
      <c r="A763" s="181">
        <v>3461</v>
      </c>
      <c r="B763" s="181">
        <v>17</v>
      </c>
      <c r="C763" s="180" t="str">
        <f t="shared" si="11"/>
        <v>VIC</v>
      </c>
    </row>
    <row r="764" spans="1:3">
      <c r="A764" s="181">
        <v>3462</v>
      </c>
      <c r="B764" s="181">
        <v>17</v>
      </c>
      <c r="C764" s="180" t="str">
        <f t="shared" si="11"/>
        <v>VIC</v>
      </c>
    </row>
    <row r="765" spans="1:3">
      <c r="A765" s="181">
        <v>3463</v>
      </c>
      <c r="B765" s="181">
        <v>17</v>
      </c>
      <c r="C765" s="180" t="str">
        <f t="shared" si="11"/>
        <v>VIC</v>
      </c>
    </row>
    <row r="766" spans="1:3">
      <c r="A766" s="181">
        <v>3464</v>
      </c>
      <c r="B766" s="181">
        <v>17</v>
      </c>
      <c r="C766" s="180" t="str">
        <f t="shared" si="11"/>
        <v>VIC</v>
      </c>
    </row>
    <row r="767" spans="1:3">
      <c r="A767" s="181">
        <v>3465</v>
      </c>
      <c r="B767" s="181">
        <v>17</v>
      </c>
      <c r="C767" s="180" t="str">
        <f t="shared" si="11"/>
        <v>VIC</v>
      </c>
    </row>
    <row r="768" spans="1:3">
      <c r="A768" s="181">
        <v>3467</v>
      </c>
      <c r="B768" s="181">
        <v>17</v>
      </c>
      <c r="C768" s="180" t="str">
        <f t="shared" si="11"/>
        <v>VIC</v>
      </c>
    </row>
    <row r="769" spans="1:3">
      <c r="A769" s="181">
        <v>3521</v>
      </c>
      <c r="B769" s="181">
        <v>17</v>
      </c>
      <c r="C769" s="180" t="str">
        <f t="shared" si="11"/>
        <v>VIC</v>
      </c>
    </row>
    <row r="770" spans="1:3">
      <c r="A770" s="181">
        <v>3522</v>
      </c>
      <c r="B770" s="181">
        <v>17</v>
      </c>
      <c r="C770" s="180" t="str">
        <f t="shared" ref="C770:C833" si="12">IF(OR(A770&lt;=299,AND(A770&lt;3000,A770&gt;=1000)),"NSW",IF(AND(A770&lt;=999,A770&gt;=800),"NT",IF(OR(AND(A770&lt;=8999,A770&gt;=8000),AND(A770&lt;=3999,A770&gt;=3000)),"VIC",IF(OR(AND(A770&lt;=9999,A770&gt;=9000),AND(A770&lt;=4999,A770&gt;=4000)),"QLD",IF(AND(A770&lt;=5999,A770&gt;=5000),"SA",IF(AND(A770&lt;=6999,A770&gt;=6000),"WA","TAS"))))))</f>
        <v>VIC</v>
      </c>
    </row>
    <row r="771" spans="1:3">
      <c r="A771" s="181">
        <v>3523</v>
      </c>
      <c r="B771" s="181">
        <v>17</v>
      </c>
      <c r="C771" s="180" t="str">
        <f t="shared" si="12"/>
        <v>VIC</v>
      </c>
    </row>
    <row r="772" spans="1:3">
      <c r="A772" s="181">
        <v>3525</v>
      </c>
      <c r="B772" s="181">
        <v>17</v>
      </c>
      <c r="C772" s="180" t="str">
        <f t="shared" si="12"/>
        <v>VIC</v>
      </c>
    </row>
    <row r="773" spans="1:3">
      <c r="A773" s="181">
        <v>3607</v>
      </c>
      <c r="B773" s="181">
        <v>17</v>
      </c>
      <c r="C773" s="180" t="str">
        <f t="shared" si="12"/>
        <v>VIC</v>
      </c>
    </row>
    <row r="774" spans="1:3">
      <c r="A774" s="181">
        <v>3658</v>
      </c>
      <c r="B774" s="181">
        <v>17</v>
      </c>
      <c r="C774" s="180" t="str">
        <f t="shared" si="12"/>
        <v>VIC</v>
      </c>
    </row>
    <row r="775" spans="1:3">
      <c r="A775" s="181">
        <v>3659</v>
      </c>
      <c r="B775" s="181">
        <v>17</v>
      </c>
      <c r="C775" s="180" t="str">
        <f t="shared" si="12"/>
        <v>VIC</v>
      </c>
    </row>
    <row r="776" spans="1:3">
      <c r="A776" s="181">
        <v>3660</v>
      </c>
      <c r="B776" s="181">
        <v>17</v>
      </c>
      <c r="C776" s="180" t="str">
        <f t="shared" si="12"/>
        <v>VIC</v>
      </c>
    </row>
    <row r="777" spans="1:3">
      <c r="A777" s="181">
        <v>3661</v>
      </c>
      <c r="B777" s="181">
        <v>17</v>
      </c>
      <c r="C777" s="180" t="str">
        <f t="shared" si="12"/>
        <v>VIC</v>
      </c>
    </row>
    <row r="778" spans="1:3">
      <c r="A778" s="181">
        <v>3662</v>
      </c>
      <c r="B778" s="181">
        <v>17</v>
      </c>
      <c r="C778" s="180" t="str">
        <f t="shared" si="12"/>
        <v>VIC</v>
      </c>
    </row>
    <row r="779" spans="1:3">
      <c r="A779" s="181">
        <v>3663</v>
      </c>
      <c r="B779" s="181">
        <v>17</v>
      </c>
      <c r="C779" s="180" t="str">
        <f t="shared" si="12"/>
        <v>VIC</v>
      </c>
    </row>
    <row r="780" spans="1:3">
      <c r="A780" s="181">
        <v>3664</v>
      </c>
      <c r="B780" s="181">
        <v>17</v>
      </c>
      <c r="C780" s="180" t="str">
        <f t="shared" si="12"/>
        <v>VIC</v>
      </c>
    </row>
    <row r="781" spans="1:3">
      <c r="A781" s="181">
        <v>3711</v>
      </c>
      <c r="B781" s="181">
        <v>17</v>
      </c>
      <c r="C781" s="180" t="str">
        <f t="shared" si="12"/>
        <v>VIC</v>
      </c>
    </row>
    <row r="782" spans="1:3">
      <c r="A782" s="181">
        <v>3712</v>
      </c>
      <c r="B782" s="181">
        <v>17</v>
      </c>
      <c r="C782" s="180" t="str">
        <f t="shared" si="12"/>
        <v>VIC</v>
      </c>
    </row>
    <row r="783" spans="1:3">
      <c r="A783" s="181">
        <v>3713</v>
      </c>
      <c r="B783" s="181">
        <v>17</v>
      </c>
      <c r="C783" s="180" t="str">
        <f t="shared" si="12"/>
        <v>VIC</v>
      </c>
    </row>
    <row r="784" spans="1:3">
      <c r="A784" s="181">
        <v>3714</v>
      </c>
      <c r="B784" s="181">
        <v>17</v>
      </c>
      <c r="C784" s="180" t="str">
        <f t="shared" si="12"/>
        <v>VIC</v>
      </c>
    </row>
    <row r="785" spans="1:3">
      <c r="A785" s="181">
        <v>3715</v>
      </c>
      <c r="B785" s="181">
        <v>17</v>
      </c>
      <c r="C785" s="180" t="str">
        <f t="shared" si="12"/>
        <v>VIC</v>
      </c>
    </row>
    <row r="786" spans="1:3">
      <c r="A786" s="181">
        <v>3717</v>
      </c>
      <c r="B786" s="181">
        <v>17</v>
      </c>
      <c r="C786" s="180" t="str">
        <f t="shared" si="12"/>
        <v>VIC</v>
      </c>
    </row>
    <row r="787" spans="1:3">
      <c r="A787" s="181">
        <v>3718</v>
      </c>
      <c r="B787" s="181">
        <v>17</v>
      </c>
      <c r="C787" s="180" t="str">
        <f t="shared" si="12"/>
        <v>VIC</v>
      </c>
    </row>
    <row r="788" spans="1:3">
      <c r="A788" s="181">
        <v>3719</v>
      </c>
      <c r="B788" s="181">
        <v>17</v>
      </c>
      <c r="C788" s="180" t="str">
        <f t="shared" si="12"/>
        <v>VIC</v>
      </c>
    </row>
    <row r="789" spans="1:3">
      <c r="A789" s="181">
        <v>3720</v>
      </c>
      <c r="B789" s="181">
        <v>17</v>
      </c>
      <c r="C789" s="180" t="str">
        <f t="shared" si="12"/>
        <v>VIC</v>
      </c>
    </row>
    <row r="790" spans="1:3">
      <c r="A790" s="181">
        <v>3751</v>
      </c>
      <c r="B790" s="181">
        <v>17</v>
      </c>
      <c r="C790" s="180" t="str">
        <f t="shared" si="12"/>
        <v>VIC</v>
      </c>
    </row>
    <row r="791" spans="1:3">
      <c r="A791" s="181">
        <v>3753</v>
      </c>
      <c r="B791" s="181">
        <v>17</v>
      </c>
      <c r="C791" s="180" t="str">
        <f t="shared" si="12"/>
        <v>VIC</v>
      </c>
    </row>
    <row r="792" spans="1:3">
      <c r="A792" s="181">
        <v>3756</v>
      </c>
      <c r="B792" s="181">
        <v>17</v>
      </c>
      <c r="C792" s="180" t="str">
        <f t="shared" si="12"/>
        <v>VIC</v>
      </c>
    </row>
    <row r="793" spans="1:3">
      <c r="A793" s="181">
        <v>3757</v>
      </c>
      <c r="B793" s="181">
        <v>17</v>
      </c>
      <c r="C793" s="180" t="str">
        <f t="shared" si="12"/>
        <v>VIC</v>
      </c>
    </row>
    <row r="794" spans="1:3">
      <c r="A794" s="181">
        <v>3758</v>
      </c>
      <c r="B794" s="181">
        <v>17</v>
      </c>
      <c r="C794" s="180" t="str">
        <f t="shared" si="12"/>
        <v>VIC</v>
      </c>
    </row>
    <row r="795" spans="1:3">
      <c r="A795" s="181">
        <v>3764</v>
      </c>
      <c r="B795" s="181">
        <v>17</v>
      </c>
      <c r="C795" s="180" t="str">
        <f t="shared" si="12"/>
        <v>VIC</v>
      </c>
    </row>
    <row r="796" spans="1:3">
      <c r="A796" s="181">
        <v>3000</v>
      </c>
      <c r="B796" s="181">
        <v>18</v>
      </c>
      <c r="C796" s="180" t="str">
        <f t="shared" si="12"/>
        <v>VIC</v>
      </c>
    </row>
    <row r="797" spans="1:3">
      <c r="A797" s="181">
        <v>3001</v>
      </c>
      <c r="B797" s="181">
        <v>18</v>
      </c>
      <c r="C797" s="180" t="str">
        <f t="shared" si="12"/>
        <v>VIC</v>
      </c>
    </row>
    <row r="798" spans="1:3">
      <c r="A798" s="181">
        <v>3002</v>
      </c>
      <c r="B798" s="181">
        <v>18</v>
      </c>
      <c r="C798" s="180" t="str">
        <f t="shared" si="12"/>
        <v>VIC</v>
      </c>
    </row>
    <row r="799" spans="1:3">
      <c r="A799" s="181">
        <v>3003</v>
      </c>
      <c r="B799" s="181">
        <v>18</v>
      </c>
      <c r="C799" s="180" t="str">
        <f t="shared" si="12"/>
        <v>VIC</v>
      </c>
    </row>
    <row r="800" spans="1:3">
      <c r="A800" s="181">
        <v>3004</v>
      </c>
      <c r="B800" s="181">
        <v>18</v>
      </c>
      <c r="C800" s="180" t="str">
        <f t="shared" si="12"/>
        <v>VIC</v>
      </c>
    </row>
    <row r="801" spans="1:3">
      <c r="A801" s="181">
        <v>3005</v>
      </c>
      <c r="B801" s="181">
        <v>18</v>
      </c>
      <c r="C801" s="180" t="str">
        <f t="shared" si="12"/>
        <v>VIC</v>
      </c>
    </row>
    <row r="802" spans="1:3">
      <c r="A802" s="181">
        <v>3006</v>
      </c>
      <c r="B802" s="181">
        <v>18</v>
      </c>
      <c r="C802" s="180" t="str">
        <f t="shared" si="12"/>
        <v>VIC</v>
      </c>
    </row>
    <row r="803" spans="1:3">
      <c r="A803" s="181">
        <v>3008</v>
      </c>
      <c r="B803" s="181">
        <v>18</v>
      </c>
      <c r="C803" s="180" t="str">
        <f t="shared" si="12"/>
        <v>VIC</v>
      </c>
    </row>
    <row r="804" spans="1:3">
      <c r="A804" s="181">
        <v>3010</v>
      </c>
      <c r="B804" s="181">
        <v>18</v>
      </c>
      <c r="C804" s="180" t="str">
        <f t="shared" si="12"/>
        <v>VIC</v>
      </c>
    </row>
    <row r="805" spans="1:3">
      <c r="A805" s="181">
        <v>3011</v>
      </c>
      <c r="B805" s="181">
        <v>18</v>
      </c>
      <c r="C805" s="180" t="str">
        <f t="shared" si="12"/>
        <v>VIC</v>
      </c>
    </row>
    <row r="806" spans="1:3">
      <c r="A806" s="181">
        <v>3012</v>
      </c>
      <c r="B806" s="181">
        <v>18</v>
      </c>
      <c r="C806" s="180" t="str">
        <f t="shared" si="12"/>
        <v>VIC</v>
      </c>
    </row>
    <row r="807" spans="1:3">
      <c r="A807" s="181">
        <v>3013</v>
      </c>
      <c r="B807" s="181">
        <v>18</v>
      </c>
      <c r="C807" s="180" t="str">
        <f t="shared" si="12"/>
        <v>VIC</v>
      </c>
    </row>
    <row r="808" spans="1:3">
      <c r="A808" s="181">
        <v>3015</v>
      </c>
      <c r="B808" s="181">
        <v>18</v>
      </c>
      <c r="C808" s="180" t="str">
        <f t="shared" si="12"/>
        <v>VIC</v>
      </c>
    </row>
    <row r="809" spans="1:3">
      <c r="A809" s="181">
        <v>3016</v>
      </c>
      <c r="B809" s="181">
        <v>18</v>
      </c>
      <c r="C809" s="180" t="str">
        <f t="shared" si="12"/>
        <v>VIC</v>
      </c>
    </row>
    <row r="810" spans="1:3">
      <c r="A810" s="181">
        <v>3018</v>
      </c>
      <c r="B810" s="181">
        <v>18</v>
      </c>
      <c r="C810" s="180" t="str">
        <f t="shared" si="12"/>
        <v>VIC</v>
      </c>
    </row>
    <row r="811" spans="1:3">
      <c r="A811" s="181">
        <v>3019</v>
      </c>
      <c r="B811" s="181">
        <v>18</v>
      </c>
      <c r="C811" s="180" t="str">
        <f t="shared" si="12"/>
        <v>VIC</v>
      </c>
    </row>
    <row r="812" spans="1:3">
      <c r="A812" s="181">
        <v>3020</v>
      </c>
      <c r="B812" s="181">
        <v>18</v>
      </c>
      <c r="C812" s="180" t="str">
        <f t="shared" si="12"/>
        <v>VIC</v>
      </c>
    </row>
    <row r="813" spans="1:3">
      <c r="A813" s="181">
        <v>3021</v>
      </c>
      <c r="B813" s="181">
        <v>18</v>
      </c>
      <c r="C813" s="180" t="str">
        <f t="shared" si="12"/>
        <v>VIC</v>
      </c>
    </row>
    <row r="814" spans="1:3">
      <c r="A814" s="181">
        <v>3022</v>
      </c>
      <c r="B814" s="181">
        <v>18</v>
      </c>
      <c r="C814" s="180" t="str">
        <f t="shared" si="12"/>
        <v>VIC</v>
      </c>
    </row>
    <row r="815" spans="1:3">
      <c r="A815" s="181">
        <v>3023</v>
      </c>
      <c r="B815" s="181">
        <v>18</v>
      </c>
      <c r="C815" s="180" t="str">
        <f t="shared" si="12"/>
        <v>VIC</v>
      </c>
    </row>
    <row r="816" spans="1:3">
      <c r="A816" s="181">
        <v>3024</v>
      </c>
      <c r="B816" s="181">
        <v>18</v>
      </c>
      <c r="C816" s="180" t="str">
        <f t="shared" si="12"/>
        <v>VIC</v>
      </c>
    </row>
    <row r="817" spans="1:3">
      <c r="A817" s="181">
        <v>3025</v>
      </c>
      <c r="B817" s="181">
        <v>18</v>
      </c>
      <c r="C817" s="180" t="str">
        <f t="shared" si="12"/>
        <v>VIC</v>
      </c>
    </row>
    <row r="818" spans="1:3">
      <c r="A818" s="181">
        <v>3026</v>
      </c>
      <c r="B818" s="181">
        <v>18</v>
      </c>
      <c r="C818" s="180" t="str">
        <f t="shared" si="12"/>
        <v>VIC</v>
      </c>
    </row>
    <row r="819" spans="1:3">
      <c r="A819" s="181">
        <v>3028</v>
      </c>
      <c r="B819" s="181">
        <v>18</v>
      </c>
      <c r="C819" s="180" t="str">
        <f t="shared" si="12"/>
        <v>VIC</v>
      </c>
    </row>
    <row r="820" spans="1:3">
      <c r="A820" s="181">
        <v>3029</v>
      </c>
      <c r="B820" s="181">
        <v>18</v>
      </c>
      <c r="C820" s="180" t="str">
        <f t="shared" si="12"/>
        <v>VIC</v>
      </c>
    </row>
    <row r="821" spans="1:3">
      <c r="A821" s="181">
        <v>3030</v>
      </c>
      <c r="B821" s="181">
        <v>18</v>
      </c>
      <c r="C821" s="180" t="str">
        <f t="shared" si="12"/>
        <v>VIC</v>
      </c>
    </row>
    <row r="822" spans="1:3">
      <c r="A822" s="181">
        <v>3031</v>
      </c>
      <c r="B822" s="181">
        <v>18</v>
      </c>
      <c r="C822" s="180" t="str">
        <f t="shared" si="12"/>
        <v>VIC</v>
      </c>
    </row>
    <row r="823" spans="1:3">
      <c r="A823" s="181">
        <v>3032</v>
      </c>
      <c r="B823" s="181">
        <v>18</v>
      </c>
      <c r="C823" s="180" t="str">
        <f t="shared" si="12"/>
        <v>VIC</v>
      </c>
    </row>
    <row r="824" spans="1:3">
      <c r="A824" s="181">
        <v>3033</v>
      </c>
      <c r="B824" s="181">
        <v>18</v>
      </c>
      <c r="C824" s="180" t="str">
        <f t="shared" si="12"/>
        <v>VIC</v>
      </c>
    </row>
    <row r="825" spans="1:3">
      <c r="A825" s="181">
        <v>3034</v>
      </c>
      <c r="B825" s="181">
        <v>18</v>
      </c>
      <c r="C825" s="180" t="str">
        <f t="shared" si="12"/>
        <v>VIC</v>
      </c>
    </row>
    <row r="826" spans="1:3">
      <c r="A826" s="181">
        <v>3036</v>
      </c>
      <c r="B826" s="181">
        <v>18</v>
      </c>
      <c r="C826" s="180" t="str">
        <f t="shared" si="12"/>
        <v>VIC</v>
      </c>
    </row>
    <row r="827" spans="1:3">
      <c r="A827" s="181">
        <v>3037</v>
      </c>
      <c r="B827" s="181">
        <v>18</v>
      </c>
      <c r="C827" s="180" t="str">
        <f t="shared" si="12"/>
        <v>VIC</v>
      </c>
    </row>
    <row r="828" spans="1:3">
      <c r="A828" s="181">
        <v>3038</v>
      </c>
      <c r="B828" s="181">
        <v>18</v>
      </c>
      <c r="C828" s="180" t="str">
        <f t="shared" si="12"/>
        <v>VIC</v>
      </c>
    </row>
    <row r="829" spans="1:3">
      <c r="A829" s="181">
        <v>3039</v>
      </c>
      <c r="B829" s="181">
        <v>18</v>
      </c>
      <c r="C829" s="180" t="str">
        <f t="shared" si="12"/>
        <v>VIC</v>
      </c>
    </row>
    <row r="830" spans="1:3">
      <c r="A830" s="181">
        <v>3040</v>
      </c>
      <c r="B830" s="181">
        <v>18</v>
      </c>
      <c r="C830" s="180" t="str">
        <f t="shared" si="12"/>
        <v>VIC</v>
      </c>
    </row>
    <row r="831" spans="1:3">
      <c r="A831" s="181">
        <v>3041</v>
      </c>
      <c r="B831" s="181">
        <v>18</v>
      </c>
      <c r="C831" s="180" t="str">
        <f t="shared" si="12"/>
        <v>VIC</v>
      </c>
    </row>
    <row r="832" spans="1:3">
      <c r="A832" s="181">
        <v>3042</v>
      </c>
      <c r="B832" s="181">
        <v>18</v>
      </c>
      <c r="C832" s="180" t="str">
        <f t="shared" si="12"/>
        <v>VIC</v>
      </c>
    </row>
    <row r="833" spans="1:3">
      <c r="A833" s="181">
        <v>3043</v>
      </c>
      <c r="B833" s="181">
        <v>18</v>
      </c>
      <c r="C833" s="180" t="str">
        <f t="shared" si="12"/>
        <v>VIC</v>
      </c>
    </row>
    <row r="834" spans="1:3">
      <c r="A834" s="181">
        <v>3044</v>
      </c>
      <c r="B834" s="181">
        <v>18</v>
      </c>
      <c r="C834" s="180" t="str">
        <f t="shared" ref="C834:C897" si="13">IF(OR(A834&lt;=299,AND(A834&lt;3000,A834&gt;=1000)),"NSW",IF(AND(A834&lt;=999,A834&gt;=800),"NT",IF(OR(AND(A834&lt;=8999,A834&gt;=8000),AND(A834&lt;=3999,A834&gt;=3000)),"VIC",IF(OR(AND(A834&lt;=9999,A834&gt;=9000),AND(A834&lt;=4999,A834&gt;=4000)),"QLD",IF(AND(A834&lt;=5999,A834&gt;=5000),"SA",IF(AND(A834&lt;=6999,A834&gt;=6000),"WA","TAS"))))))</f>
        <v>VIC</v>
      </c>
    </row>
    <row r="835" spans="1:3">
      <c r="A835" s="181">
        <v>3045</v>
      </c>
      <c r="B835" s="181">
        <v>18</v>
      </c>
      <c r="C835" s="180" t="str">
        <f t="shared" si="13"/>
        <v>VIC</v>
      </c>
    </row>
    <row r="836" spans="1:3">
      <c r="A836" s="181">
        <v>3046</v>
      </c>
      <c r="B836" s="181">
        <v>18</v>
      </c>
      <c r="C836" s="180" t="str">
        <f t="shared" si="13"/>
        <v>VIC</v>
      </c>
    </row>
    <row r="837" spans="1:3">
      <c r="A837" s="181">
        <v>3047</v>
      </c>
      <c r="B837" s="181">
        <v>18</v>
      </c>
      <c r="C837" s="180" t="str">
        <f t="shared" si="13"/>
        <v>VIC</v>
      </c>
    </row>
    <row r="838" spans="1:3">
      <c r="A838" s="181">
        <v>3048</v>
      </c>
      <c r="B838" s="181">
        <v>18</v>
      </c>
      <c r="C838" s="180" t="str">
        <f t="shared" si="13"/>
        <v>VIC</v>
      </c>
    </row>
    <row r="839" spans="1:3">
      <c r="A839" s="181">
        <v>3049</v>
      </c>
      <c r="B839" s="181">
        <v>18</v>
      </c>
      <c r="C839" s="180" t="str">
        <f t="shared" si="13"/>
        <v>VIC</v>
      </c>
    </row>
    <row r="840" spans="1:3">
      <c r="A840" s="181">
        <v>3050</v>
      </c>
      <c r="B840" s="181">
        <v>18</v>
      </c>
      <c r="C840" s="180" t="str">
        <f t="shared" si="13"/>
        <v>VIC</v>
      </c>
    </row>
    <row r="841" spans="1:3">
      <c r="A841" s="181">
        <v>3051</v>
      </c>
      <c r="B841" s="181">
        <v>18</v>
      </c>
      <c r="C841" s="180" t="str">
        <f t="shared" si="13"/>
        <v>VIC</v>
      </c>
    </row>
    <row r="842" spans="1:3">
      <c r="A842" s="181">
        <v>3052</v>
      </c>
      <c r="B842" s="181">
        <v>18</v>
      </c>
      <c r="C842" s="180" t="str">
        <f t="shared" si="13"/>
        <v>VIC</v>
      </c>
    </row>
    <row r="843" spans="1:3">
      <c r="A843" s="181">
        <v>3053</v>
      </c>
      <c r="B843" s="181">
        <v>18</v>
      </c>
      <c r="C843" s="180" t="str">
        <f t="shared" si="13"/>
        <v>VIC</v>
      </c>
    </row>
    <row r="844" spans="1:3">
      <c r="A844" s="181">
        <v>3054</v>
      </c>
      <c r="B844" s="181">
        <v>18</v>
      </c>
      <c r="C844" s="180" t="str">
        <f t="shared" si="13"/>
        <v>VIC</v>
      </c>
    </row>
    <row r="845" spans="1:3">
      <c r="A845" s="181">
        <v>3055</v>
      </c>
      <c r="B845" s="181">
        <v>18</v>
      </c>
      <c r="C845" s="180" t="str">
        <f t="shared" si="13"/>
        <v>VIC</v>
      </c>
    </row>
    <row r="846" spans="1:3">
      <c r="A846" s="181">
        <v>3056</v>
      </c>
      <c r="B846" s="181">
        <v>18</v>
      </c>
      <c r="C846" s="180" t="str">
        <f t="shared" si="13"/>
        <v>VIC</v>
      </c>
    </row>
    <row r="847" spans="1:3">
      <c r="A847" s="181">
        <v>3057</v>
      </c>
      <c r="B847" s="181">
        <v>18</v>
      </c>
      <c r="C847" s="180" t="str">
        <f t="shared" si="13"/>
        <v>VIC</v>
      </c>
    </row>
    <row r="848" spans="1:3">
      <c r="A848" s="181">
        <v>3058</v>
      </c>
      <c r="B848" s="181">
        <v>18</v>
      </c>
      <c r="C848" s="180" t="str">
        <f t="shared" si="13"/>
        <v>VIC</v>
      </c>
    </row>
    <row r="849" spans="1:3">
      <c r="A849" s="181">
        <v>3059</v>
      </c>
      <c r="B849" s="181">
        <v>18</v>
      </c>
      <c r="C849" s="180" t="str">
        <f t="shared" si="13"/>
        <v>VIC</v>
      </c>
    </row>
    <row r="850" spans="1:3">
      <c r="A850" s="181">
        <v>3060</v>
      </c>
      <c r="B850" s="181">
        <v>18</v>
      </c>
      <c r="C850" s="180" t="str">
        <f t="shared" si="13"/>
        <v>VIC</v>
      </c>
    </row>
    <row r="851" spans="1:3">
      <c r="A851" s="181">
        <v>3061</v>
      </c>
      <c r="B851" s="181">
        <v>18</v>
      </c>
      <c r="C851" s="180" t="str">
        <f t="shared" si="13"/>
        <v>VIC</v>
      </c>
    </row>
    <row r="852" spans="1:3">
      <c r="A852" s="181">
        <v>3062</v>
      </c>
      <c r="B852" s="181">
        <v>18</v>
      </c>
      <c r="C852" s="180" t="str">
        <f t="shared" si="13"/>
        <v>VIC</v>
      </c>
    </row>
    <row r="853" spans="1:3">
      <c r="A853" s="181">
        <v>3063</v>
      </c>
      <c r="B853" s="181">
        <v>18</v>
      </c>
      <c r="C853" s="180" t="str">
        <f t="shared" si="13"/>
        <v>VIC</v>
      </c>
    </row>
    <row r="854" spans="1:3">
      <c r="A854" s="181">
        <v>3064</v>
      </c>
      <c r="B854" s="181">
        <v>18</v>
      </c>
      <c r="C854" s="180" t="str">
        <f t="shared" si="13"/>
        <v>VIC</v>
      </c>
    </row>
    <row r="855" spans="1:3">
      <c r="A855" s="181">
        <v>3065</v>
      </c>
      <c r="B855" s="181">
        <v>18</v>
      </c>
      <c r="C855" s="180" t="str">
        <f t="shared" si="13"/>
        <v>VIC</v>
      </c>
    </row>
    <row r="856" spans="1:3">
      <c r="A856" s="181">
        <v>3066</v>
      </c>
      <c r="B856" s="181">
        <v>18</v>
      </c>
      <c r="C856" s="180" t="str">
        <f t="shared" si="13"/>
        <v>VIC</v>
      </c>
    </row>
    <row r="857" spans="1:3">
      <c r="A857" s="181">
        <v>3067</v>
      </c>
      <c r="B857" s="181">
        <v>18</v>
      </c>
      <c r="C857" s="180" t="str">
        <f t="shared" si="13"/>
        <v>VIC</v>
      </c>
    </row>
    <row r="858" spans="1:3">
      <c r="A858" s="181">
        <v>3068</v>
      </c>
      <c r="B858" s="181">
        <v>18</v>
      </c>
      <c r="C858" s="180" t="str">
        <f t="shared" si="13"/>
        <v>VIC</v>
      </c>
    </row>
    <row r="859" spans="1:3">
      <c r="A859" s="181">
        <v>3070</v>
      </c>
      <c r="B859" s="181">
        <v>18</v>
      </c>
      <c r="C859" s="180" t="str">
        <f t="shared" si="13"/>
        <v>VIC</v>
      </c>
    </row>
    <row r="860" spans="1:3">
      <c r="A860" s="181">
        <v>3071</v>
      </c>
      <c r="B860" s="181">
        <v>18</v>
      </c>
      <c r="C860" s="180" t="str">
        <f t="shared" si="13"/>
        <v>VIC</v>
      </c>
    </row>
    <row r="861" spans="1:3">
      <c r="A861" s="181">
        <v>3072</v>
      </c>
      <c r="B861" s="181">
        <v>18</v>
      </c>
      <c r="C861" s="180" t="str">
        <f t="shared" si="13"/>
        <v>VIC</v>
      </c>
    </row>
    <row r="862" spans="1:3">
      <c r="A862" s="181">
        <v>3073</v>
      </c>
      <c r="B862" s="181">
        <v>18</v>
      </c>
      <c r="C862" s="180" t="str">
        <f t="shared" si="13"/>
        <v>VIC</v>
      </c>
    </row>
    <row r="863" spans="1:3">
      <c r="A863" s="181">
        <v>3074</v>
      </c>
      <c r="B863" s="181">
        <v>18</v>
      </c>
      <c r="C863" s="180" t="str">
        <f t="shared" si="13"/>
        <v>VIC</v>
      </c>
    </row>
    <row r="864" spans="1:3">
      <c r="A864" s="181">
        <v>3075</v>
      </c>
      <c r="B864" s="181">
        <v>18</v>
      </c>
      <c r="C864" s="180" t="str">
        <f t="shared" si="13"/>
        <v>VIC</v>
      </c>
    </row>
    <row r="865" spans="1:3">
      <c r="A865" s="181">
        <v>3076</v>
      </c>
      <c r="B865" s="181">
        <v>18</v>
      </c>
      <c r="C865" s="180" t="str">
        <f t="shared" si="13"/>
        <v>VIC</v>
      </c>
    </row>
    <row r="866" spans="1:3">
      <c r="A866" s="181">
        <v>3078</v>
      </c>
      <c r="B866" s="181">
        <v>18</v>
      </c>
      <c r="C866" s="180" t="str">
        <f t="shared" si="13"/>
        <v>VIC</v>
      </c>
    </row>
    <row r="867" spans="1:3">
      <c r="A867" s="181">
        <v>3079</v>
      </c>
      <c r="B867" s="181">
        <v>18</v>
      </c>
      <c r="C867" s="180" t="str">
        <f t="shared" si="13"/>
        <v>VIC</v>
      </c>
    </row>
    <row r="868" spans="1:3">
      <c r="A868" s="181">
        <v>3081</v>
      </c>
      <c r="B868" s="181">
        <v>18</v>
      </c>
      <c r="C868" s="180" t="str">
        <f t="shared" si="13"/>
        <v>VIC</v>
      </c>
    </row>
    <row r="869" spans="1:3">
      <c r="A869" s="181">
        <v>3082</v>
      </c>
      <c r="B869" s="181">
        <v>18</v>
      </c>
      <c r="C869" s="180" t="str">
        <f t="shared" si="13"/>
        <v>VIC</v>
      </c>
    </row>
    <row r="870" spans="1:3">
      <c r="A870" s="181">
        <v>3083</v>
      </c>
      <c r="B870" s="181">
        <v>18</v>
      </c>
      <c r="C870" s="180" t="str">
        <f t="shared" si="13"/>
        <v>VIC</v>
      </c>
    </row>
    <row r="871" spans="1:3">
      <c r="A871" s="181">
        <v>3084</v>
      </c>
      <c r="B871" s="181">
        <v>18</v>
      </c>
      <c r="C871" s="180" t="str">
        <f t="shared" si="13"/>
        <v>VIC</v>
      </c>
    </row>
    <row r="872" spans="1:3">
      <c r="A872" s="181">
        <v>3085</v>
      </c>
      <c r="B872" s="181">
        <v>18</v>
      </c>
      <c r="C872" s="180" t="str">
        <f t="shared" si="13"/>
        <v>VIC</v>
      </c>
    </row>
    <row r="873" spans="1:3">
      <c r="A873" s="181">
        <v>3086</v>
      </c>
      <c r="B873" s="181">
        <v>18</v>
      </c>
      <c r="C873" s="180" t="str">
        <f t="shared" si="13"/>
        <v>VIC</v>
      </c>
    </row>
    <row r="874" spans="1:3">
      <c r="A874" s="181">
        <v>3087</v>
      </c>
      <c r="B874" s="181">
        <v>18</v>
      </c>
      <c r="C874" s="180" t="str">
        <f t="shared" si="13"/>
        <v>VIC</v>
      </c>
    </row>
    <row r="875" spans="1:3">
      <c r="A875" s="181">
        <v>3088</v>
      </c>
      <c r="B875" s="181">
        <v>18</v>
      </c>
      <c r="C875" s="180" t="str">
        <f t="shared" si="13"/>
        <v>VIC</v>
      </c>
    </row>
    <row r="876" spans="1:3">
      <c r="A876" s="181">
        <v>3089</v>
      </c>
      <c r="B876" s="181">
        <v>18</v>
      </c>
      <c r="C876" s="180" t="str">
        <f t="shared" si="13"/>
        <v>VIC</v>
      </c>
    </row>
    <row r="877" spans="1:3">
      <c r="A877" s="181">
        <v>3090</v>
      </c>
      <c r="B877" s="181">
        <v>18</v>
      </c>
      <c r="C877" s="180" t="str">
        <f t="shared" si="13"/>
        <v>VIC</v>
      </c>
    </row>
    <row r="878" spans="1:3">
      <c r="A878" s="181">
        <v>3091</v>
      </c>
      <c r="B878" s="181">
        <v>18</v>
      </c>
      <c r="C878" s="180" t="str">
        <f t="shared" si="13"/>
        <v>VIC</v>
      </c>
    </row>
    <row r="879" spans="1:3">
      <c r="A879" s="181">
        <v>3093</v>
      </c>
      <c r="B879" s="181">
        <v>18</v>
      </c>
      <c r="C879" s="180" t="str">
        <f t="shared" si="13"/>
        <v>VIC</v>
      </c>
    </row>
    <row r="880" spans="1:3">
      <c r="A880" s="181">
        <v>3094</v>
      </c>
      <c r="B880" s="181">
        <v>18</v>
      </c>
      <c r="C880" s="180" t="str">
        <f t="shared" si="13"/>
        <v>VIC</v>
      </c>
    </row>
    <row r="881" spans="1:3">
      <c r="A881" s="181">
        <v>3095</v>
      </c>
      <c r="B881" s="181">
        <v>18</v>
      </c>
      <c r="C881" s="180" t="str">
        <f t="shared" si="13"/>
        <v>VIC</v>
      </c>
    </row>
    <row r="882" spans="1:3">
      <c r="A882" s="181">
        <v>3096</v>
      </c>
      <c r="B882" s="181">
        <v>18</v>
      </c>
      <c r="C882" s="180" t="str">
        <f t="shared" si="13"/>
        <v>VIC</v>
      </c>
    </row>
    <row r="883" spans="1:3">
      <c r="A883" s="181">
        <v>3097</v>
      </c>
      <c r="B883" s="181">
        <v>18</v>
      </c>
      <c r="C883" s="180" t="str">
        <f t="shared" si="13"/>
        <v>VIC</v>
      </c>
    </row>
    <row r="884" spans="1:3">
      <c r="A884" s="181">
        <v>3099</v>
      </c>
      <c r="B884" s="181">
        <v>18</v>
      </c>
      <c r="C884" s="180" t="str">
        <f t="shared" si="13"/>
        <v>VIC</v>
      </c>
    </row>
    <row r="885" spans="1:3">
      <c r="A885" s="181">
        <v>3101</v>
      </c>
      <c r="B885" s="181">
        <v>18</v>
      </c>
      <c r="C885" s="180" t="str">
        <f t="shared" si="13"/>
        <v>VIC</v>
      </c>
    </row>
    <row r="886" spans="1:3">
      <c r="A886" s="181">
        <v>3102</v>
      </c>
      <c r="B886" s="181">
        <v>18</v>
      </c>
      <c r="C886" s="180" t="str">
        <f t="shared" si="13"/>
        <v>VIC</v>
      </c>
    </row>
    <row r="887" spans="1:3">
      <c r="A887" s="181">
        <v>3103</v>
      </c>
      <c r="B887" s="181">
        <v>18</v>
      </c>
      <c r="C887" s="180" t="str">
        <f t="shared" si="13"/>
        <v>VIC</v>
      </c>
    </row>
    <row r="888" spans="1:3">
      <c r="A888" s="181">
        <v>3104</v>
      </c>
      <c r="B888" s="181">
        <v>18</v>
      </c>
      <c r="C888" s="180" t="str">
        <f t="shared" si="13"/>
        <v>VIC</v>
      </c>
    </row>
    <row r="889" spans="1:3">
      <c r="A889" s="181">
        <v>3105</v>
      </c>
      <c r="B889" s="181">
        <v>18</v>
      </c>
      <c r="C889" s="180" t="str">
        <f t="shared" si="13"/>
        <v>VIC</v>
      </c>
    </row>
    <row r="890" spans="1:3">
      <c r="A890" s="181">
        <v>3106</v>
      </c>
      <c r="B890" s="181">
        <v>18</v>
      </c>
      <c r="C890" s="180" t="str">
        <f t="shared" si="13"/>
        <v>VIC</v>
      </c>
    </row>
    <row r="891" spans="1:3">
      <c r="A891" s="181">
        <v>3107</v>
      </c>
      <c r="B891" s="181">
        <v>18</v>
      </c>
      <c r="C891" s="180" t="str">
        <f t="shared" si="13"/>
        <v>VIC</v>
      </c>
    </row>
    <row r="892" spans="1:3">
      <c r="A892" s="181">
        <v>3108</v>
      </c>
      <c r="B892" s="181">
        <v>18</v>
      </c>
      <c r="C892" s="180" t="str">
        <f t="shared" si="13"/>
        <v>VIC</v>
      </c>
    </row>
    <row r="893" spans="1:3">
      <c r="A893" s="181">
        <v>3109</v>
      </c>
      <c r="B893" s="181">
        <v>18</v>
      </c>
      <c r="C893" s="180" t="str">
        <f t="shared" si="13"/>
        <v>VIC</v>
      </c>
    </row>
    <row r="894" spans="1:3">
      <c r="A894" s="181">
        <v>3110</v>
      </c>
      <c r="B894" s="181">
        <v>18</v>
      </c>
      <c r="C894" s="180" t="str">
        <f t="shared" si="13"/>
        <v>VIC</v>
      </c>
    </row>
    <row r="895" spans="1:3">
      <c r="A895" s="181">
        <v>3111</v>
      </c>
      <c r="B895" s="181">
        <v>18</v>
      </c>
      <c r="C895" s="180" t="str">
        <f t="shared" si="13"/>
        <v>VIC</v>
      </c>
    </row>
    <row r="896" spans="1:3">
      <c r="A896" s="181">
        <v>3113</v>
      </c>
      <c r="B896" s="181">
        <v>18</v>
      </c>
      <c r="C896" s="180" t="str">
        <f t="shared" si="13"/>
        <v>VIC</v>
      </c>
    </row>
    <row r="897" spans="1:3">
      <c r="A897" s="181">
        <v>3114</v>
      </c>
      <c r="B897" s="181">
        <v>18</v>
      </c>
      <c r="C897" s="180" t="str">
        <f t="shared" si="13"/>
        <v>VIC</v>
      </c>
    </row>
    <row r="898" spans="1:3">
      <c r="A898" s="181">
        <v>3115</v>
      </c>
      <c r="B898" s="181">
        <v>18</v>
      </c>
      <c r="C898" s="180" t="str">
        <f t="shared" ref="C898:C961" si="14">IF(OR(A898&lt;=299,AND(A898&lt;3000,A898&gt;=1000)),"NSW",IF(AND(A898&lt;=999,A898&gt;=800),"NT",IF(OR(AND(A898&lt;=8999,A898&gt;=8000),AND(A898&lt;=3999,A898&gt;=3000)),"VIC",IF(OR(AND(A898&lt;=9999,A898&gt;=9000),AND(A898&lt;=4999,A898&gt;=4000)),"QLD",IF(AND(A898&lt;=5999,A898&gt;=5000),"SA",IF(AND(A898&lt;=6999,A898&gt;=6000),"WA","TAS"))))))</f>
        <v>VIC</v>
      </c>
    </row>
    <row r="899" spans="1:3">
      <c r="A899" s="181">
        <v>3116</v>
      </c>
      <c r="B899" s="181">
        <v>18</v>
      </c>
      <c r="C899" s="180" t="str">
        <f t="shared" si="14"/>
        <v>VIC</v>
      </c>
    </row>
    <row r="900" spans="1:3">
      <c r="A900" s="181">
        <v>3121</v>
      </c>
      <c r="B900" s="181">
        <v>18</v>
      </c>
      <c r="C900" s="180" t="str">
        <f t="shared" si="14"/>
        <v>VIC</v>
      </c>
    </row>
    <row r="901" spans="1:3">
      <c r="A901" s="181">
        <v>3122</v>
      </c>
      <c r="B901" s="181">
        <v>18</v>
      </c>
      <c r="C901" s="180" t="str">
        <f t="shared" si="14"/>
        <v>VIC</v>
      </c>
    </row>
    <row r="902" spans="1:3">
      <c r="A902" s="181">
        <v>3123</v>
      </c>
      <c r="B902" s="181">
        <v>18</v>
      </c>
      <c r="C902" s="180" t="str">
        <f t="shared" si="14"/>
        <v>VIC</v>
      </c>
    </row>
    <row r="903" spans="1:3">
      <c r="A903" s="181">
        <v>3124</v>
      </c>
      <c r="B903" s="181">
        <v>18</v>
      </c>
      <c r="C903" s="180" t="str">
        <f t="shared" si="14"/>
        <v>VIC</v>
      </c>
    </row>
    <row r="904" spans="1:3">
      <c r="A904" s="181">
        <v>3125</v>
      </c>
      <c r="B904" s="181">
        <v>18</v>
      </c>
      <c r="C904" s="180" t="str">
        <f t="shared" si="14"/>
        <v>VIC</v>
      </c>
    </row>
    <row r="905" spans="1:3">
      <c r="A905" s="181">
        <v>3126</v>
      </c>
      <c r="B905" s="181">
        <v>18</v>
      </c>
      <c r="C905" s="180" t="str">
        <f t="shared" si="14"/>
        <v>VIC</v>
      </c>
    </row>
    <row r="906" spans="1:3">
      <c r="A906" s="181">
        <v>3127</v>
      </c>
      <c r="B906" s="181">
        <v>18</v>
      </c>
      <c r="C906" s="180" t="str">
        <f t="shared" si="14"/>
        <v>VIC</v>
      </c>
    </row>
    <row r="907" spans="1:3">
      <c r="A907" s="181">
        <v>3128</v>
      </c>
      <c r="B907" s="181">
        <v>18</v>
      </c>
      <c r="C907" s="180" t="str">
        <f t="shared" si="14"/>
        <v>VIC</v>
      </c>
    </row>
    <row r="908" spans="1:3">
      <c r="A908" s="181">
        <v>3129</v>
      </c>
      <c r="B908" s="181">
        <v>18</v>
      </c>
      <c r="C908" s="180" t="str">
        <f t="shared" si="14"/>
        <v>VIC</v>
      </c>
    </row>
    <row r="909" spans="1:3">
      <c r="A909" s="181">
        <v>3130</v>
      </c>
      <c r="B909" s="181">
        <v>18</v>
      </c>
      <c r="C909" s="180" t="str">
        <f t="shared" si="14"/>
        <v>VIC</v>
      </c>
    </row>
    <row r="910" spans="1:3">
      <c r="A910" s="181">
        <v>3131</v>
      </c>
      <c r="B910" s="181">
        <v>18</v>
      </c>
      <c r="C910" s="180" t="str">
        <f t="shared" si="14"/>
        <v>VIC</v>
      </c>
    </row>
    <row r="911" spans="1:3">
      <c r="A911" s="181">
        <v>3132</v>
      </c>
      <c r="B911" s="181">
        <v>18</v>
      </c>
      <c r="C911" s="180" t="str">
        <f t="shared" si="14"/>
        <v>VIC</v>
      </c>
    </row>
    <row r="912" spans="1:3">
      <c r="A912" s="181">
        <v>3133</v>
      </c>
      <c r="B912" s="181">
        <v>18</v>
      </c>
      <c r="C912" s="180" t="str">
        <f t="shared" si="14"/>
        <v>VIC</v>
      </c>
    </row>
    <row r="913" spans="1:3">
      <c r="A913" s="181">
        <v>3134</v>
      </c>
      <c r="B913" s="181">
        <v>18</v>
      </c>
      <c r="C913" s="180" t="str">
        <f t="shared" si="14"/>
        <v>VIC</v>
      </c>
    </row>
    <row r="914" spans="1:3">
      <c r="A914" s="181">
        <v>3135</v>
      </c>
      <c r="B914" s="181">
        <v>18</v>
      </c>
      <c r="C914" s="180" t="str">
        <f t="shared" si="14"/>
        <v>VIC</v>
      </c>
    </row>
    <row r="915" spans="1:3">
      <c r="A915" s="181">
        <v>3136</v>
      </c>
      <c r="B915" s="181">
        <v>18</v>
      </c>
      <c r="C915" s="180" t="str">
        <f t="shared" si="14"/>
        <v>VIC</v>
      </c>
    </row>
    <row r="916" spans="1:3">
      <c r="A916" s="181">
        <v>3137</v>
      </c>
      <c r="B916" s="181">
        <v>18</v>
      </c>
      <c r="C916" s="180" t="str">
        <f t="shared" si="14"/>
        <v>VIC</v>
      </c>
    </row>
    <row r="917" spans="1:3">
      <c r="A917" s="181">
        <v>3138</v>
      </c>
      <c r="B917" s="181">
        <v>18</v>
      </c>
      <c r="C917" s="180" t="str">
        <f t="shared" si="14"/>
        <v>VIC</v>
      </c>
    </row>
    <row r="918" spans="1:3">
      <c r="A918" s="181">
        <v>3139</v>
      </c>
      <c r="B918" s="181">
        <v>18</v>
      </c>
      <c r="C918" s="180" t="str">
        <f t="shared" si="14"/>
        <v>VIC</v>
      </c>
    </row>
    <row r="919" spans="1:3">
      <c r="A919" s="181">
        <v>3140</v>
      </c>
      <c r="B919" s="181">
        <v>18</v>
      </c>
      <c r="C919" s="180" t="str">
        <f t="shared" si="14"/>
        <v>VIC</v>
      </c>
    </row>
    <row r="920" spans="1:3">
      <c r="A920" s="181">
        <v>3141</v>
      </c>
      <c r="B920" s="181">
        <v>18</v>
      </c>
      <c r="C920" s="180" t="str">
        <f t="shared" si="14"/>
        <v>VIC</v>
      </c>
    </row>
    <row r="921" spans="1:3">
      <c r="A921" s="181">
        <v>3142</v>
      </c>
      <c r="B921" s="181">
        <v>18</v>
      </c>
      <c r="C921" s="180" t="str">
        <f t="shared" si="14"/>
        <v>VIC</v>
      </c>
    </row>
    <row r="922" spans="1:3">
      <c r="A922" s="181">
        <v>3143</v>
      </c>
      <c r="B922" s="181">
        <v>18</v>
      </c>
      <c r="C922" s="180" t="str">
        <f t="shared" si="14"/>
        <v>VIC</v>
      </c>
    </row>
    <row r="923" spans="1:3">
      <c r="A923" s="181">
        <v>3144</v>
      </c>
      <c r="B923" s="181">
        <v>18</v>
      </c>
      <c r="C923" s="180" t="str">
        <f t="shared" si="14"/>
        <v>VIC</v>
      </c>
    </row>
    <row r="924" spans="1:3">
      <c r="A924" s="181">
        <v>3145</v>
      </c>
      <c r="B924" s="181">
        <v>18</v>
      </c>
      <c r="C924" s="180" t="str">
        <f t="shared" si="14"/>
        <v>VIC</v>
      </c>
    </row>
    <row r="925" spans="1:3">
      <c r="A925" s="181">
        <v>3146</v>
      </c>
      <c r="B925" s="181">
        <v>18</v>
      </c>
      <c r="C925" s="180" t="str">
        <f t="shared" si="14"/>
        <v>VIC</v>
      </c>
    </row>
    <row r="926" spans="1:3">
      <c r="A926" s="181">
        <v>3147</v>
      </c>
      <c r="B926" s="181">
        <v>18</v>
      </c>
      <c r="C926" s="180" t="str">
        <f t="shared" si="14"/>
        <v>VIC</v>
      </c>
    </row>
    <row r="927" spans="1:3">
      <c r="A927" s="181">
        <v>3148</v>
      </c>
      <c r="B927" s="181">
        <v>18</v>
      </c>
      <c r="C927" s="180" t="str">
        <f t="shared" si="14"/>
        <v>VIC</v>
      </c>
    </row>
    <row r="928" spans="1:3">
      <c r="A928" s="181">
        <v>3149</v>
      </c>
      <c r="B928" s="181">
        <v>18</v>
      </c>
      <c r="C928" s="180" t="str">
        <f t="shared" si="14"/>
        <v>VIC</v>
      </c>
    </row>
    <row r="929" spans="1:3">
      <c r="A929" s="181">
        <v>3150</v>
      </c>
      <c r="B929" s="181">
        <v>18</v>
      </c>
      <c r="C929" s="180" t="str">
        <f t="shared" si="14"/>
        <v>VIC</v>
      </c>
    </row>
    <row r="930" spans="1:3">
      <c r="A930" s="181">
        <v>3151</v>
      </c>
      <c r="B930" s="181">
        <v>18</v>
      </c>
      <c r="C930" s="180" t="str">
        <f t="shared" si="14"/>
        <v>VIC</v>
      </c>
    </row>
    <row r="931" spans="1:3">
      <c r="A931" s="181">
        <v>3152</v>
      </c>
      <c r="B931" s="181">
        <v>18</v>
      </c>
      <c r="C931" s="180" t="str">
        <f t="shared" si="14"/>
        <v>VIC</v>
      </c>
    </row>
    <row r="932" spans="1:3">
      <c r="A932" s="181">
        <v>3153</v>
      </c>
      <c r="B932" s="181">
        <v>18</v>
      </c>
      <c r="C932" s="180" t="str">
        <f t="shared" si="14"/>
        <v>VIC</v>
      </c>
    </row>
    <row r="933" spans="1:3">
      <c r="A933" s="181">
        <v>3154</v>
      </c>
      <c r="B933" s="181">
        <v>18</v>
      </c>
      <c r="C933" s="180" t="str">
        <f t="shared" si="14"/>
        <v>VIC</v>
      </c>
    </row>
    <row r="934" spans="1:3">
      <c r="A934" s="181">
        <v>3155</v>
      </c>
      <c r="B934" s="181">
        <v>18</v>
      </c>
      <c r="C934" s="180" t="str">
        <f t="shared" si="14"/>
        <v>VIC</v>
      </c>
    </row>
    <row r="935" spans="1:3">
      <c r="A935" s="181">
        <v>3156</v>
      </c>
      <c r="B935" s="181">
        <v>18</v>
      </c>
      <c r="C935" s="180" t="str">
        <f t="shared" si="14"/>
        <v>VIC</v>
      </c>
    </row>
    <row r="936" spans="1:3">
      <c r="A936" s="181">
        <v>3158</v>
      </c>
      <c r="B936" s="181">
        <v>18</v>
      </c>
      <c r="C936" s="180" t="str">
        <f t="shared" si="14"/>
        <v>VIC</v>
      </c>
    </row>
    <row r="937" spans="1:3">
      <c r="A937" s="181">
        <v>3159</v>
      </c>
      <c r="B937" s="181">
        <v>18</v>
      </c>
      <c r="C937" s="180" t="str">
        <f t="shared" si="14"/>
        <v>VIC</v>
      </c>
    </row>
    <row r="938" spans="1:3">
      <c r="A938" s="181">
        <v>3160</v>
      </c>
      <c r="B938" s="181">
        <v>18</v>
      </c>
      <c r="C938" s="180" t="str">
        <f t="shared" si="14"/>
        <v>VIC</v>
      </c>
    </row>
    <row r="939" spans="1:3">
      <c r="A939" s="181">
        <v>3161</v>
      </c>
      <c r="B939" s="181">
        <v>18</v>
      </c>
      <c r="C939" s="180" t="str">
        <f t="shared" si="14"/>
        <v>VIC</v>
      </c>
    </row>
    <row r="940" spans="1:3">
      <c r="A940" s="181">
        <v>3162</v>
      </c>
      <c r="B940" s="181">
        <v>18</v>
      </c>
      <c r="C940" s="180" t="str">
        <f t="shared" si="14"/>
        <v>VIC</v>
      </c>
    </row>
    <row r="941" spans="1:3">
      <c r="A941" s="181">
        <v>3163</v>
      </c>
      <c r="B941" s="181">
        <v>18</v>
      </c>
      <c r="C941" s="180" t="str">
        <f t="shared" si="14"/>
        <v>VIC</v>
      </c>
    </row>
    <row r="942" spans="1:3">
      <c r="A942" s="181">
        <v>3164</v>
      </c>
      <c r="B942" s="181">
        <v>18</v>
      </c>
      <c r="C942" s="180" t="str">
        <f t="shared" si="14"/>
        <v>VIC</v>
      </c>
    </row>
    <row r="943" spans="1:3">
      <c r="A943" s="181">
        <v>3165</v>
      </c>
      <c r="B943" s="181">
        <v>18</v>
      </c>
      <c r="C943" s="180" t="str">
        <f t="shared" si="14"/>
        <v>VIC</v>
      </c>
    </row>
    <row r="944" spans="1:3">
      <c r="A944" s="181">
        <v>3166</v>
      </c>
      <c r="B944" s="181">
        <v>18</v>
      </c>
      <c r="C944" s="180" t="str">
        <f t="shared" si="14"/>
        <v>VIC</v>
      </c>
    </row>
    <row r="945" spans="1:3">
      <c r="A945" s="181">
        <v>3167</v>
      </c>
      <c r="B945" s="181">
        <v>18</v>
      </c>
      <c r="C945" s="180" t="str">
        <f t="shared" si="14"/>
        <v>VIC</v>
      </c>
    </row>
    <row r="946" spans="1:3">
      <c r="A946" s="181">
        <v>3168</v>
      </c>
      <c r="B946" s="181">
        <v>18</v>
      </c>
      <c r="C946" s="180" t="str">
        <f t="shared" si="14"/>
        <v>VIC</v>
      </c>
    </row>
    <row r="947" spans="1:3">
      <c r="A947" s="181">
        <v>3169</v>
      </c>
      <c r="B947" s="181">
        <v>18</v>
      </c>
      <c r="C947" s="180" t="str">
        <f t="shared" si="14"/>
        <v>VIC</v>
      </c>
    </row>
    <row r="948" spans="1:3">
      <c r="A948" s="181">
        <v>3170</v>
      </c>
      <c r="B948" s="181">
        <v>18</v>
      </c>
      <c r="C948" s="180" t="str">
        <f t="shared" si="14"/>
        <v>VIC</v>
      </c>
    </row>
    <row r="949" spans="1:3">
      <c r="A949" s="181">
        <v>3171</v>
      </c>
      <c r="B949" s="181">
        <v>18</v>
      </c>
      <c r="C949" s="180" t="str">
        <f t="shared" si="14"/>
        <v>VIC</v>
      </c>
    </row>
    <row r="950" spans="1:3">
      <c r="A950" s="181">
        <v>3172</v>
      </c>
      <c r="B950" s="181">
        <v>18</v>
      </c>
      <c r="C950" s="180" t="str">
        <f t="shared" si="14"/>
        <v>VIC</v>
      </c>
    </row>
    <row r="951" spans="1:3">
      <c r="A951" s="181">
        <v>3173</v>
      </c>
      <c r="B951" s="181">
        <v>18</v>
      </c>
      <c r="C951" s="180" t="str">
        <f t="shared" si="14"/>
        <v>VIC</v>
      </c>
    </row>
    <row r="952" spans="1:3">
      <c r="A952" s="181">
        <v>3174</v>
      </c>
      <c r="B952" s="181">
        <v>18</v>
      </c>
      <c r="C952" s="180" t="str">
        <f t="shared" si="14"/>
        <v>VIC</v>
      </c>
    </row>
    <row r="953" spans="1:3">
      <c r="A953" s="181">
        <v>3175</v>
      </c>
      <c r="B953" s="181">
        <v>18</v>
      </c>
      <c r="C953" s="180" t="str">
        <f t="shared" si="14"/>
        <v>VIC</v>
      </c>
    </row>
    <row r="954" spans="1:3">
      <c r="A954" s="181">
        <v>3176</v>
      </c>
      <c r="B954" s="181">
        <v>18</v>
      </c>
      <c r="C954" s="180" t="str">
        <f t="shared" si="14"/>
        <v>VIC</v>
      </c>
    </row>
    <row r="955" spans="1:3">
      <c r="A955" s="181">
        <v>3177</v>
      </c>
      <c r="B955" s="181">
        <v>18</v>
      </c>
      <c r="C955" s="180" t="str">
        <f t="shared" si="14"/>
        <v>VIC</v>
      </c>
    </row>
    <row r="956" spans="1:3">
      <c r="A956" s="181">
        <v>3178</v>
      </c>
      <c r="B956" s="181">
        <v>18</v>
      </c>
      <c r="C956" s="180" t="str">
        <f t="shared" si="14"/>
        <v>VIC</v>
      </c>
    </row>
    <row r="957" spans="1:3">
      <c r="A957" s="181">
        <v>3179</v>
      </c>
      <c r="B957" s="181">
        <v>18</v>
      </c>
      <c r="C957" s="180" t="str">
        <f t="shared" si="14"/>
        <v>VIC</v>
      </c>
    </row>
    <row r="958" spans="1:3">
      <c r="A958" s="181">
        <v>3180</v>
      </c>
      <c r="B958" s="181">
        <v>18</v>
      </c>
      <c r="C958" s="180" t="str">
        <f t="shared" si="14"/>
        <v>VIC</v>
      </c>
    </row>
    <row r="959" spans="1:3">
      <c r="A959" s="181">
        <v>3181</v>
      </c>
      <c r="B959" s="181">
        <v>18</v>
      </c>
      <c r="C959" s="180" t="str">
        <f t="shared" si="14"/>
        <v>VIC</v>
      </c>
    </row>
    <row r="960" spans="1:3">
      <c r="A960" s="181">
        <v>3182</v>
      </c>
      <c r="B960" s="181">
        <v>18</v>
      </c>
      <c r="C960" s="180" t="str">
        <f t="shared" si="14"/>
        <v>VIC</v>
      </c>
    </row>
    <row r="961" spans="1:3">
      <c r="A961" s="181">
        <v>3183</v>
      </c>
      <c r="B961" s="181">
        <v>18</v>
      </c>
      <c r="C961" s="180" t="str">
        <f t="shared" si="14"/>
        <v>VIC</v>
      </c>
    </row>
    <row r="962" spans="1:3">
      <c r="A962" s="181">
        <v>3184</v>
      </c>
      <c r="B962" s="181">
        <v>18</v>
      </c>
      <c r="C962" s="180" t="str">
        <f t="shared" ref="C962:C1025" si="15">IF(OR(A962&lt;=299,AND(A962&lt;3000,A962&gt;=1000)),"NSW",IF(AND(A962&lt;=999,A962&gt;=800),"NT",IF(OR(AND(A962&lt;=8999,A962&gt;=8000),AND(A962&lt;=3999,A962&gt;=3000)),"VIC",IF(OR(AND(A962&lt;=9999,A962&gt;=9000),AND(A962&lt;=4999,A962&gt;=4000)),"QLD",IF(AND(A962&lt;=5999,A962&gt;=5000),"SA",IF(AND(A962&lt;=6999,A962&gt;=6000),"WA","TAS"))))))</f>
        <v>VIC</v>
      </c>
    </row>
    <row r="963" spans="1:3">
      <c r="A963" s="181">
        <v>3185</v>
      </c>
      <c r="B963" s="181">
        <v>18</v>
      </c>
      <c r="C963" s="180" t="str">
        <f t="shared" si="15"/>
        <v>VIC</v>
      </c>
    </row>
    <row r="964" spans="1:3">
      <c r="A964" s="181">
        <v>3186</v>
      </c>
      <c r="B964" s="181">
        <v>18</v>
      </c>
      <c r="C964" s="180" t="str">
        <f t="shared" si="15"/>
        <v>VIC</v>
      </c>
    </row>
    <row r="965" spans="1:3">
      <c r="A965" s="181">
        <v>3187</v>
      </c>
      <c r="B965" s="181">
        <v>18</v>
      </c>
      <c r="C965" s="180" t="str">
        <f t="shared" si="15"/>
        <v>VIC</v>
      </c>
    </row>
    <row r="966" spans="1:3">
      <c r="A966" s="181">
        <v>3188</v>
      </c>
      <c r="B966" s="181">
        <v>18</v>
      </c>
      <c r="C966" s="180" t="str">
        <f t="shared" si="15"/>
        <v>VIC</v>
      </c>
    </row>
    <row r="967" spans="1:3">
      <c r="A967" s="181">
        <v>3189</v>
      </c>
      <c r="B967" s="181">
        <v>18</v>
      </c>
      <c r="C967" s="180" t="str">
        <f t="shared" si="15"/>
        <v>VIC</v>
      </c>
    </row>
    <row r="968" spans="1:3">
      <c r="A968" s="181">
        <v>3190</v>
      </c>
      <c r="B968" s="181">
        <v>18</v>
      </c>
      <c r="C968" s="180" t="str">
        <f t="shared" si="15"/>
        <v>VIC</v>
      </c>
    </row>
    <row r="969" spans="1:3">
      <c r="A969" s="181">
        <v>3191</v>
      </c>
      <c r="B969" s="181">
        <v>18</v>
      </c>
      <c r="C969" s="180" t="str">
        <f t="shared" si="15"/>
        <v>VIC</v>
      </c>
    </row>
    <row r="970" spans="1:3">
      <c r="A970" s="181">
        <v>3192</v>
      </c>
      <c r="B970" s="181">
        <v>18</v>
      </c>
      <c r="C970" s="180" t="str">
        <f t="shared" si="15"/>
        <v>VIC</v>
      </c>
    </row>
    <row r="971" spans="1:3">
      <c r="A971" s="181">
        <v>3193</v>
      </c>
      <c r="B971" s="181">
        <v>18</v>
      </c>
      <c r="C971" s="180" t="str">
        <f t="shared" si="15"/>
        <v>VIC</v>
      </c>
    </row>
    <row r="972" spans="1:3">
      <c r="A972" s="181">
        <v>3194</v>
      </c>
      <c r="B972" s="181">
        <v>18</v>
      </c>
      <c r="C972" s="180" t="str">
        <f t="shared" si="15"/>
        <v>VIC</v>
      </c>
    </row>
    <row r="973" spans="1:3">
      <c r="A973" s="181">
        <v>3195</v>
      </c>
      <c r="B973" s="181">
        <v>18</v>
      </c>
      <c r="C973" s="180" t="str">
        <f t="shared" si="15"/>
        <v>VIC</v>
      </c>
    </row>
    <row r="974" spans="1:3">
      <c r="A974" s="181">
        <v>3196</v>
      </c>
      <c r="B974" s="181">
        <v>18</v>
      </c>
      <c r="C974" s="180" t="str">
        <f t="shared" si="15"/>
        <v>VIC</v>
      </c>
    </row>
    <row r="975" spans="1:3">
      <c r="A975" s="181">
        <v>3197</v>
      </c>
      <c r="B975" s="181">
        <v>18</v>
      </c>
      <c r="C975" s="180" t="str">
        <f t="shared" si="15"/>
        <v>VIC</v>
      </c>
    </row>
    <row r="976" spans="1:3">
      <c r="A976" s="181">
        <v>3198</v>
      </c>
      <c r="B976" s="181">
        <v>18</v>
      </c>
      <c r="C976" s="180" t="str">
        <f t="shared" si="15"/>
        <v>VIC</v>
      </c>
    </row>
    <row r="977" spans="1:3">
      <c r="A977" s="181">
        <v>3199</v>
      </c>
      <c r="B977" s="181">
        <v>18</v>
      </c>
      <c r="C977" s="180" t="str">
        <f t="shared" si="15"/>
        <v>VIC</v>
      </c>
    </row>
    <row r="978" spans="1:3">
      <c r="A978" s="181">
        <v>3200</v>
      </c>
      <c r="B978" s="181">
        <v>18</v>
      </c>
      <c r="C978" s="180" t="str">
        <f t="shared" si="15"/>
        <v>VIC</v>
      </c>
    </row>
    <row r="979" spans="1:3">
      <c r="A979" s="181">
        <v>3201</v>
      </c>
      <c r="B979" s="181">
        <v>18</v>
      </c>
      <c r="C979" s="180" t="str">
        <f t="shared" si="15"/>
        <v>VIC</v>
      </c>
    </row>
    <row r="980" spans="1:3">
      <c r="A980" s="181">
        <v>3202</v>
      </c>
      <c r="B980" s="181">
        <v>18</v>
      </c>
      <c r="C980" s="180" t="str">
        <f t="shared" si="15"/>
        <v>VIC</v>
      </c>
    </row>
    <row r="981" spans="1:3">
      <c r="A981" s="181">
        <v>3204</v>
      </c>
      <c r="B981" s="181">
        <v>18</v>
      </c>
      <c r="C981" s="180" t="str">
        <f t="shared" si="15"/>
        <v>VIC</v>
      </c>
    </row>
    <row r="982" spans="1:3">
      <c r="A982" s="181">
        <v>3205</v>
      </c>
      <c r="B982" s="181">
        <v>18</v>
      </c>
      <c r="C982" s="180" t="str">
        <f t="shared" si="15"/>
        <v>VIC</v>
      </c>
    </row>
    <row r="983" spans="1:3">
      <c r="A983" s="181">
        <v>3206</v>
      </c>
      <c r="B983" s="181">
        <v>18</v>
      </c>
      <c r="C983" s="180" t="str">
        <f t="shared" si="15"/>
        <v>VIC</v>
      </c>
    </row>
    <row r="984" spans="1:3">
      <c r="A984" s="181">
        <v>3207</v>
      </c>
      <c r="B984" s="181">
        <v>18</v>
      </c>
      <c r="C984" s="180" t="str">
        <f t="shared" si="15"/>
        <v>VIC</v>
      </c>
    </row>
    <row r="985" spans="1:3">
      <c r="A985" s="181">
        <v>3211</v>
      </c>
      <c r="B985" s="181">
        <v>18</v>
      </c>
      <c r="C985" s="180" t="str">
        <f t="shared" si="15"/>
        <v>VIC</v>
      </c>
    </row>
    <row r="986" spans="1:3">
      <c r="A986" s="181">
        <v>3212</v>
      </c>
      <c r="B986" s="181">
        <v>18</v>
      </c>
      <c r="C986" s="180" t="str">
        <f t="shared" si="15"/>
        <v>VIC</v>
      </c>
    </row>
    <row r="987" spans="1:3">
      <c r="A987" s="181">
        <v>3214</v>
      </c>
      <c r="B987" s="181">
        <v>18</v>
      </c>
      <c r="C987" s="180" t="str">
        <f t="shared" si="15"/>
        <v>VIC</v>
      </c>
    </row>
    <row r="988" spans="1:3">
      <c r="A988" s="181">
        <v>3215</v>
      </c>
      <c r="B988" s="181">
        <v>18</v>
      </c>
      <c r="C988" s="180" t="str">
        <f t="shared" si="15"/>
        <v>VIC</v>
      </c>
    </row>
    <row r="989" spans="1:3">
      <c r="A989" s="181">
        <v>3216</v>
      </c>
      <c r="B989" s="181">
        <v>18</v>
      </c>
      <c r="C989" s="180" t="str">
        <f t="shared" si="15"/>
        <v>VIC</v>
      </c>
    </row>
    <row r="990" spans="1:3">
      <c r="A990" s="181">
        <v>3217</v>
      </c>
      <c r="B990" s="181">
        <v>18</v>
      </c>
      <c r="C990" s="180" t="str">
        <f t="shared" si="15"/>
        <v>VIC</v>
      </c>
    </row>
    <row r="991" spans="1:3">
      <c r="A991" s="181">
        <v>3218</v>
      </c>
      <c r="B991" s="181">
        <v>18</v>
      </c>
      <c r="C991" s="180" t="str">
        <f t="shared" si="15"/>
        <v>VIC</v>
      </c>
    </row>
    <row r="992" spans="1:3">
      <c r="A992" s="181">
        <v>3219</v>
      </c>
      <c r="B992" s="181">
        <v>18</v>
      </c>
      <c r="C992" s="180" t="str">
        <f t="shared" si="15"/>
        <v>VIC</v>
      </c>
    </row>
    <row r="993" spans="1:3">
      <c r="A993" s="181">
        <v>3220</v>
      </c>
      <c r="B993" s="181">
        <v>18</v>
      </c>
      <c r="C993" s="180" t="str">
        <f t="shared" si="15"/>
        <v>VIC</v>
      </c>
    </row>
    <row r="994" spans="1:3">
      <c r="A994" s="181">
        <v>3221</v>
      </c>
      <c r="B994" s="181">
        <v>18</v>
      </c>
      <c r="C994" s="180" t="str">
        <f t="shared" si="15"/>
        <v>VIC</v>
      </c>
    </row>
    <row r="995" spans="1:3">
      <c r="A995" s="181">
        <v>3222</v>
      </c>
      <c r="B995" s="181">
        <v>18</v>
      </c>
      <c r="C995" s="180" t="str">
        <f t="shared" si="15"/>
        <v>VIC</v>
      </c>
    </row>
    <row r="996" spans="1:3">
      <c r="A996" s="181">
        <v>3223</v>
      </c>
      <c r="B996" s="181">
        <v>18</v>
      </c>
      <c r="C996" s="180" t="str">
        <f t="shared" si="15"/>
        <v>VIC</v>
      </c>
    </row>
    <row r="997" spans="1:3">
      <c r="A997" s="181">
        <v>3224</v>
      </c>
      <c r="B997" s="181">
        <v>18</v>
      </c>
      <c r="C997" s="180" t="str">
        <f t="shared" si="15"/>
        <v>VIC</v>
      </c>
    </row>
    <row r="998" spans="1:3">
      <c r="A998" s="181">
        <v>3225</v>
      </c>
      <c r="B998" s="181">
        <v>18</v>
      </c>
      <c r="C998" s="180" t="str">
        <f t="shared" si="15"/>
        <v>VIC</v>
      </c>
    </row>
    <row r="999" spans="1:3">
      <c r="A999" s="181">
        <v>3226</v>
      </c>
      <c r="B999" s="181">
        <v>18</v>
      </c>
      <c r="C999" s="180" t="str">
        <f t="shared" si="15"/>
        <v>VIC</v>
      </c>
    </row>
    <row r="1000" spans="1:3">
      <c r="A1000" s="181">
        <v>3227</v>
      </c>
      <c r="B1000" s="181">
        <v>18</v>
      </c>
      <c r="C1000" s="180" t="str">
        <f t="shared" si="15"/>
        <v>VIC</v>
      </c>
    </row>
    <row r="1001" spans="1:3">
      <c r="A1001" s="181">
        <v>3228</v>
      </c>
      <c r="B1001" s="181">
        <v>18</v>
      </c>
      <c r="C1001" s="180" t="str">
        <f t="shared" si="15"/>
        <v>VIC</v>
      </c>
    </row>
    <row r="1002" spans="1:3">
      <c r="A1002" s="181">
        <v>3230</v>
      </c>
      <c r="B1002" s="181">
        <v>18</v>
      </c>
      <c r="C1002" s="180" t="str">
        <f t="shared" si="15"/>
        <v>VIC</v>
      </c>
    </row>
    <row r="1003" spans="1:3">
      <c r="A1003" s="181">
        <v>3231</v>
      </c>
      <c r="B1003" s="181">
        <v>18</v>
      </c>
      <c r="C1003" s="180" t="str">
        <f t="shared" si="15"/>
        <v>VIC</v>
      </c>
    </row>
    <row r="1004" spans="1:3">
      <c r="A1004" s="181">
        <v>3240</v>
      </c>
      <c r="B1004" s="181">
        <v>18</v>
      </c>
      <c r="C1004" s="180" t="str">
        <f t="shared" si="15"/>
        <v>VIC</v>
      </c>
    </row>
    <row r="1005" spans="1:3">
      <c r="A1005" s="181">
        <v>3241</v>
      </c>
      <c r="B1005" s="181">
        <v>18</v>
      </c>
      <c r="C1005" s="180" t="str">
        <f t="shared" si="15"/>
        <v>VIC</v>
      </c>
    </row>
    <row r="1006" spans="1:3">
      <c r="A1006" s="181">
        <v>3321</v>
      </c>
      <c r="B1006" s="181">
        <v>18</v>
      </c>
      <c r="C1006" s="180" t="str">
        <f t="shared" si="15"/>
        <v>VIC</v>
      </c>
    </row>
    <row r="1007" spans="1:3">
      <c r="A1007" s="181">
        <v>3323</v>
      </c>
      <c r="B1007" s="181">
        <v>18</v>
      </c>
      <c r="C1007" s="180" t="str">
        <f t="shared" si="15"/>
        <v>VIC</v>
      </c>
    </row>
    <row r="1008" spans="1:3">
      <c r="A1008" s="181">
        <v>3328</v>
      </c>
      <c r="B1008" s="181">
        <v>18</v>
      </c>
      <c r="C1008" s="180" t="str">
        <f t="shared" si="15"/>
        <v>VIC</v>
      </c>
    </row>
    <row r="1009" spans="1:3">
      <c r="A1009" s="181">
        <v>3329</v>
      </c>
      <c r="B1009" s="181">
        <v>18</v>
      </c>
      <c r="C1009" s="180" t="str">
        <f t="shared" si="15"/>
        <v>VIC</v>
      </c>
    </row>
    <row r="1010" spans="1:3">
      <c r="A1010" s="181">
        <v>3330</v>
      </c>
      <c r="B1010" s="181">
        <v>18</v>
      </c>
      <c r="C1010" s="180" t="str">
        <f t="shared" si="15"/>
        <v>VIC</v>
      </c>
    </row>
    <row r="1011" spans="1:3">
      <c r="A1011" s="181">
        <v>3331</v>
      </c>
      <c r="B1011" s="181">
        <v>18</v>
      </c>
      <c r="C1011" s="180" t="str">
        <f t="shared" si="15"/>
        <v>VIC</v>
      </c>
    </row>
    <row r="1012" spans="1:3">
      <c r="A1012" s="181">
        <v>3332</v>
      </c>
      <c r="B1012" s="181">
        <v>18</v>
      </c>
      <c r="C1012" s="180" t="str">
        <f t="shared" si="15"/>
        <v>VIC</v>
      </c>
    </row>
    <row r="1013" spans="1:3">
      <c r="A1013" s="181">
        <v>3333</v>
      </c>
      <c r="B1013" s="181">
        <v>18</v>
      </c>
      <c r="C1013" s="180" t="str">
        <f t="shared" si="15"/>
        <v>VIC</v>
      </c>
    </row>
    <row r="1014" spans="1:3">
      <c r="A1014" s="181">
        <v>3334</v>
      </c>
      <c r="B1014" s="181">
        <v>18</v>
      </c>
      <c r="C1014" s="180" t="str">
        <f t="shared" si="15"/>
        <v>VIC</v>
      </c>
    </row>
    <row r="1015" spans="1:3">
      <c r="A1015" s="181">
        <v>3335</v>
      </c>
      <c r="B1015" s="181">
        <v>18</v>
      </c>
      <c r="C1015" s="180" t="str">
        <f t="shared" si="15"/>
        <v>VIC</v>
      </c>
    </row>
    <row r="1016" spans="1:3">
      <c r="A1016" s="181">
        <v>3337</v>
      </c>
      <c r="B1016" s="181">
        <v>18</v>
      </c>
      <c r="C1016" s="180" t="str">
        <f t="shared" si="15"/>
        <v>VIC</v>
      </c>
    </row>
    <row r="1017" spans="1:3">
      <c r="A1017" s="181">
        <v>3338</v>
      </c>
      <c r="B1017" s="181">
        <v>18</v>
      </c>
      <c r="C1017" s="180" t="str">
        <f t="shared" si="15"/>
        <v>VIC</v>
      </c>
    </row>
    <row r="1018" spans="1:3">
      <c r="A1018" s="181">
        <v>3340</v>
      </c>
      <c r="B1018" s="181">
        <v>18</v>
      </c>
      <c r="C1018" s="180" t="str">
        <f t="shared" si="15"/>
        <v>VIC</v>
      </c>
    </row>
    <row r="1019" spans="1:3">
      <c r="A1019" s="181">
        <v>3341</v>
      </c>
      <c r="B1019" s="181">
        <v>18</v>
      </c>
      <c r="C1019" s="180" t="str">
        <f t="shared" si="15"/>
        <v>VIC</v>
      </c>
    </row>
    <row r="1020" spans="1:3">
      <c r="A1020" s="181">
        <v>3342</v>
      </c>
      <c r="B1020" s="181">
        <v>18</v>
      </c>
      <c r="C1020" s="180" t="str">
        <f t="shared" si="15"/>
        <v>VIC</v>
      </c>
    </row>
    <row r="1021" spans="1:3">
      <c r="A1021" s="181">
        <v>3345</v>
      </c>
      <c r="B1021" s="181">
        <v>18</v>
      </c>
      <c r="C1021" s="180" t="str">
        <f t="shared" si="15"/>
        <v>VIC</v>
      </c>
    </row>
    <row r="1022" spans="1:3">
      <c r="A1022" s="181">
        <v>3427</v>
      </c>
      <c r="B1022" s="181">
        <v>18</v>
      </c>
      <c r="C1022" s="180" t="str">
        <f t="shared" si="15"/>
        <v>VIC</v>
      </c>
    </row>
    <row r="1023" spans="1:3">
      <c r="A1023" s="181">
        <v>3428</v>
      </c>
      <c r="B1023" s="181">
        <v>18</v>
      </c>
      <c r="C1023" s="180" t="str">
        <f t="shared" si="15"/>
        <v>VIC</v>
      </c>
    </row>
    <row r="1024" spans="1:3">
      <c r="A1024" s="181">
        <v>3429</v>
      </c>
      <c r="B1024" s="181">
        <v>18</v>
      </c>
      <c r="C1024" s="180" t="str">
        <f t="shared" si="15"/>
        <v>VIC</v>
      </c>
    </row>
    <row r="1025" spans="1:3">
      <c r="A1025" s="181">
        <v>3430</v>
      </c>
      <c r="B1025" s="181">
        <v>18</v>
      </c>
      <c r="C1025" s="180" t="str">
        <f t="shared" si="15"/>
        <v>VIC</v>
      </c>
    </row>
    <row r="1026" spans="1:3">
      <c r="A1026" s="181">
        <v>3750</v>
      </c>
      <c r="B1026" s="181">
        <v>18</v>
      </c>
      <c r="C1026" s="180" t="str">
        <f t="shared" ref="C1026:C1089" si="16">IF(OR(A1026&lt;=299,AND(A1026&lt;3000,A1026&gt;=1000)),"NSW",IF(AND(A1026&lt;=999,A1026&gt;=800),"NT",IF(OR(AND(A1026&lt;=8999,A1026&gt;=8000),AND(A1026&lt;=3999,A1026&gt;=3000)),"VIC",IF(OR(AND(A1026&lt;=9999,A1026&gt;=9000),AND(A1026&lt;=4999,A1026&gt;=4000)),"QLD",IF(AND(A1026&lt;=5999,A1026&gt;=5000),"SA",IF(AND(A1026&lt;=6999,A1026&gt;=6000),"WA","TAS"))))))</f>
        <v>VIC</v>
      </c>
    </row>
    <row r="1027" spans="1:3">
      <c r="A1027" s="181">
        <v>3752</v>
      </c>
      <c r="B1027" s="181">
        <v>18</v>
      </c>
      <c r="C1027" s="180" t="str">
        <f t="shared" si="16"/>
        <v>VIC</v>
      </c>
    </row>
    <row r="1028" spans="1:3">
      <c r="A1028" s="181">
        <v>3754</v>
      </c>
      <c r="B1028" s="181">
        <v>18</v>
      </c>
      <c r="C1028" s="180" t="str">
        <f t="shared" si="16"/>
        <v>VIC</v>
      </c>
    </row>
    <row r="1029" spans="1:3">
      <c r="A1029" s="181">
        <v>3755</v>
      </c>
      <c r="B1029" s="181">
        <v>18</v>
      </c>
      <c r="C1029" s="180" t="str">
        <f t="shared" si="16"/>
        <v>VIC</v>
      </c>
    </row>
    <row r="1030" spans="1:3">
      <c r="A1030" s="181">
        <v>3759</v>
      </c>
      <c r="B1030" s="181">
        <v>18</v>
      </c>
      <c r="C1030" s="180" t="str">
        <f t="shared" si="16"/>
        <v>VIC</v>
      </c>
    </row>
    <row r="1031" spans="1:3">
      <c r="A1031" s="181">
        <v>3760</v>
      </c>
      <c r="B1031" s="181">
        <v>18</v>
      </c>
      <c r="C1031" s="180" t="str">
        <f t="shared" si="16"/>
        <v>VIC</v>
      </c>
    </row>
    <row r="1032" spans="1:3">
      <c r="A1032" s="181">
        <v>3761</v>
      </c>
      <c r="B1032" s="181">
        <v>18</v>
      </c>
      <c r="C1032" s="180" t="str">
        <f t="shared" si="16"/>
        <v>VIC</v>
      </c>
    </row>
    <row r="1033" spans="1:3">
      <c r="A1033" s="181">
        <v>3762</v>
      </c>
      <c r="B1033" s="181">
        <v>18</v>
      </c>
      <c r="C1033" s="180" t="str">
        <f t="shared" si="16"/>
        <v>VIC</v>
      </c>
    </row>
    <row r="1034" spans="1:3">
      <c r="A1034" s="181">
        <v>3763</v>
      </c>
      <c r="B1034" s="181">
        <v>18</v>
      </c>
      <c r="C1034" s="180" t="str">
        <f t="shared" si="16"/>
        <v>VIC</v>
      </c>
    </row>
    <row r="1035" spans="1:3">
      <c r="A1035" s="181">
        <v>3765</v>
      </c>
      <c r="B1035" s="181">
        <v>18</v>
      </c>
      <c r="C1035" s="180" t="str">
        <f t="shared" si="16"/>
        <v>VIC</v>
      </c>
    </row>
    <row r="1036" spans="1:3">
      <c r="A1036" s="181">
        <v>3766</v>
      </c>
      <c r="B1036" s="181">
        <v>18</v>
      </c>
      <c r="C1036" s="180" t="str">
        <f t="shared" si="16"/>
        <v>VIC</v>
      </c>
    </row>
    <row r="1037" spans="1:3">
      <c r="A1037" s="181">
        <v>3767</v>
      </c>
      <c r="B1037" s="181">
        <v>18</v>
      </c>
      <c r="C1037" s="180" t="str">
        <f t="shared" si="16"/>
        <v>VIC</v>
      </c>
    </row>
    <row r="1038" spans="1:3">
      <c r="A1038" s="181">
        <v>3770</v>
      </c>
      <c r="B1038" s="181">
        <v>18</v>
      </c>
      <c r="C1038" s="180" t="str">
        <f t="shared" si="16"/>
        <v>VIC</v>
      </c>
    </row>
    <row r="1039" spans="1:3">
      <c r="A1039" s="181">
        <v>3775</v>
      </c>
      <c r="B1039" s="181">
        <v>18</v>
      </c>
      <c r="C1039" s="180" t="str">
        <f t="shared" si="16"/>
        <v>VIC</v>
      </c>
    </row>
    <row r="1040" spans="1:3">
      <c r="A1040" s="181">
        <v>3777</v>
      </c>
      <c r="B1040" s="181">
        <v>18</v>
      </c>
      <c r="C1040" s="180" t="str">
        <f t="shared" si="16"/>
        <v>VIC</v>
      </c>
    </row>
    <row r="1041" spans="1:3">
      <c r="A1041" s="181">
        <v>3778</v>
      </c>
      <c r="B1041" s="181">
        <v>18</v>
      </c>
      <c r="C1041" s="180" t="str">
        <f t="shared" si="16"/>
        <v>VIC</v>
      </c>
    </row>
    <row r="1042" spans="1:3">
      <c r="A1042" s="181">
        <v>3779</v>
      </c>
      <c r="B1042" s="181">
        <v>18</v>
      </c>
      <c r="C1042" s="180" t="str">
        <f t="shared" si="16"/>
        <v>VIC</v>
      </c>
    </row>
    <row r="1043" spans="1:3">
      <c r="A1043" s="181">
        <v>3781</v>
      </c>
      <c r="B1043" s="181">
        <v>18</v>
      </c>
      <c r="C1043" s="180" t="str">
        <f t="shared" si="16"/>
        <v>VIC</v>
      </c>
    </row>
    <row r="1044" spans="1:3">
      <c r="A1044" s="181">
        <v>3782</v>
      </c>
      <c r="B1044" s="181">
        <v>18</v>
      </c>
      <c r="C1044" s="180" t="str">
        <f t="shared" si="16"/>
        <v>VIC</v>
      </c>
    </row>
    <row r="1045" spans="1:3">
      <c r="A1045" s="181">
        <v>3783</v>
      </c>
      <c r="B1045" s="181">
        <v>18</v>
      </c>
      <c r="C1045" s="180" t="str">
        <f t="shared" si="16"/>
        <v>VIC</v>
      </c>
    </row>
    <row r="1046" spans="1:3">
      <c r="A1046" s="181">
        <v>3785</v>
      </c>
      <c r="B1046" s="181">
        <v>18</v>
      </c>
      <c r="C1046" s="180" t="str">
        <f t="shared" si="16"/>
        <v>VIC</v>
      </c>
    </row>
    <row r="1047" spans="1:3">
      <c r="A1047" s="181">
        <v>3786</v>
      </c>
      <c r="B1047" s="181">
        <v>18</v>
      </c>
      <c r="C1047" s="180" t="str">
        <f t="shared" si="16"/>
        <v>VIC</v>
      </c>
    </row>
    <row r="1048" spans="1:3">
      <c r="A1048" s="181">
        <v>3787</v>
      </c>
      <c r="B1048" s="181">
        <v>18</v>
      </c>
      <c r="C1048" s="180" t="str">
        <f t="shared" si="16"/>
        <v>VIC</v>
      </c>
    </row>
    <row r="1049" spans="1:3">
      <c r="A1049" s="181">
        <v>3788</v>
      </c>
      <c r="B1049" s="181">
        <v>18</v>
      </c>
      <c r="C1049" s="180" t="str">
        <f t="shared" si="16"/>
        <v>VIC</v>
      </c>
    </row>
    <row r="1050" spans="1:3">
      <c r="A1050" s="181">
        <v>3789</v>
      </c>
      <c r="B1050" s="181">
        <v>18</v>
      </c>
      <c r="C1050" s="180" t="str">
        <f t="shared" si="16"/>
        <v>VIC</v>
      </c>
    </row>
    <row r="1051" spans="1:3">
      <c r="A1051" s="181">
        <v>3791</v>
      </c>
      <c r="B1051" s="181">
        <v>18</v>
      </c>
      <c r="C1051" s="180" t="str">
        <f t="shared" si="16"/>
        <v>VIC</v>
      </c>
    </row>
    <row r="1052" spans="1:3">
      <c r="A1052" s="181">
        <v>3792</v>
      </c>
      <c r="B1052" s="181">
        <v>18</v>
      </c>
      <c r="C1052" s="180" t="str">
        <f t="shared" si="16"/>
        <v>VIC</v>
      </c>
    </row>
    <row r="1053" spans="1:3">
      <c r="A1053" s="181">
        <v>3793</v>
      </c>
      <c r="B1053" s="181">
        <v>18</v>
      </c>
      <c r="C1053" s="180" t="str">
        <f t="shared" si="16"/>
        <v>VIC</v>
      </c>
    </row>
    <row r="1054" spans="1:3">
      <c r="A1054" s="181">
        <v>3795</v>
      </c>
      <c r="B1054" s="181">
        <v>18</v>
      </c>
      <c r="C1054" s="180" t="str">
        <f t="shared" si="16"/>
        <v>VIC</v>
      </c>
    </row>
    <row r="1055" spans="1:3">
      <c r="A1055" s="181">
        <v>3796</v>
      </c>
      <c r="B1055" s="181">
        <v>18</v>
      </c>
      <c r="C1055" s="180" t="str">
        <f t="shared" si="16"/>
        <v>VIC</v>
      </c>
    </row>
    <row r="1056" spans="1:3">
      <c r="A1056" s="181">
        <v>3797</v>
      </c>
      <c r="B1056" s="181">
        <v>18</v>
      </c>
      <c r="C1056" s="180" t="str">
        <f t="shared" si="16"/>
        <v>VIC</v>
      </c>
    </row>
    <row r="1057" spans="1:3">
      <c r="A1057" s="181">
        <v>3799</v>
      </c>
      <c r="B1057" s="181">
        <v>18</v>
      </c>
      <c r="C1057" s="180" t="str">
        <f t="shared" si="16"/>
        <v>VIC</v>
      </c>
    </row>
    <row r="1058" spans="1:3">
      <c r="A1058" s="181">
        <v>3800</v>
      </c>
      <c r="B1058" s="181">
        <v>18</v>
      </c>
      <c r="C1058" s="180" t="str">
        <f t="shared" si="16"/>
        <v>VIC</v>
      </c>
    </row>
    <row r="1059" spans="1:3">
      <c r="A1059" s="181">
        <v>3802</v>
      </c>
      <c r="B1059" s="181">
        <v>18</v>
      </c>
      <c r="C1059" s="180" t="str">
        <f t="shared" si="16"/>
        <v>VIC</v>
      </c>
    </row>
    <row r="1060" spans="1:3">
      <c r="A1060" s="181">
        <v>3803</v>
      </c>
      <c r="B1060" s="181">
        <v>18</v>
      </c>
      <c r="C1060" s="180" t="str">
        <f t="shared" si="16"/>
        <v>VIC</v>
      </c>
    </row>
    <row r="1061" spans="1:3">
      <c r="A1061" s="181">
        <v>3804</v>
      </c>
      <c r="B1061" s="181">
        <v>18</v>
      </c>
      <c r="C1061" s="180" t="str">
        <f t="shared" si="16"/>
        <v>VIC</v>
      </c>
    </row>
    <row r="1062" spans="1:3">
      <c r="A1062" s="181">
        <v>3805</v>
      </c>
      <c r="B1062" s="181">
        <v>18</v>
      </c>
      <c r="C1062" s="180" t="str">
        <f t="shared" si="16"/>
        <v>VIC</v>
      </c>
    </row>
    <row r="1063" spans="1:3">
      <c r="A1063" s="181">
        <v>3806</v>
      </c>
      <c r="B1063" s="181">
        <v>18</v>
      </c>
      <c r="C1063" s="180" t="str">
        <f t="shared" si="16"/>
        <v>VIC</v>
      </c>
    </row>
    <row r="1064" spans="1:3">
      <c r="A1064" s="181">
        <v>3807</v>
      </c>
      <c r="B1064" s="181">
        <v>18</v>
      </c>
      <c r="C1064" s="180" t="str">
        <f t="shared" si="16"/>
        <v>VIC</v>
      </c>
    </row>
    <row r="1065" spans="1:3">
      <c r="A1065" s="181">
        <v>3808</v>
      </c>
      <c r="B1065" s="181">
        <v>18</v>
      </c>
      <c r="C1065" s="180" t="str">
        <f t="shared" si="16"/>
        <v>VIC</v>
      </c>
    </row>
    <row r="1066" spans="1:3">
      <c r="A1066" s="181">
        <v>3809</v>
      </c>
      <c r="B1066" s="181">
        <v>18</v>
      </c>
      <c r="C1066" s="180" t="str">
        <f t="shared" si="16"/>
        <v>VIC</v>
      </c>
    </row>
    <row r="1067" spans="1:3">
      <c r="A1067" s="181">
        <v>3810</v>
      </c>
      <c r="B1067" s="181">
        <v>18</v>
      </c>
      <c r="C1067" s="180" t="str">
        <f t="shared" si="16"/>
        <v>VIC</v>
      </c>
    </row>
    <row r="1068" spans="1:3">
      <c r="A1068" s="181">
        <v>3812</v>
      </c>
      <c r="B1068" s="181">
        <v>18</v>
      </c>
      <c r="C1068" s="180" t="str">
        <f t="shared" si="16"/>
        <v>VIC</v>
      </c>
    </row>
    <row r="1069" spans="1:3">
      <c r="A1069" s="181">
        <v>3813</v>
      </c>
      <c r="B1069" s="181">
        <v>18</v>
      </c>
      <c r="C1069" s="180" t="str">
        <f t="shared" si="16"/>
        <v>VIC</v>
      </c>
    </row>
    <row r="1070" spans="1:3">
      <c r="A1070" s="181">
        <v>3814</v>
      </c>
      <c r="B1070" s="181">
        <v>18</v>
      </c>
      <c r="C1070" s="180" t="str">
        <f t="shared" si="16"/>
        <v>VIC</v>
      </c>
    </row>
    <row r="1071" spans="1:3">
      <c r="A1071" s="181">
        <v>3815</v>
      </c>
      <c r="B1071" s="181">
        <v>18</v>
      </c>
      <c r="C1071" s="180" t="str">
        <f t="shared" si="16"/>
        <v>VIC</v>
      </c>
    </row>
    <row r="1072" spans="1:3">
      <c r="A1072" s="181">
        <v>3816</v>
      </c>
      <c r="B1072" s="181">
        <v>18</v>
      </c>
      <c r="C1072" s="180" t="str">
        <f t="shared" si="16"/>
        <v>VIC</v>
      </c>
    </row>
    <row r="1073" spans="1:3">
      <c r="A1073" s="181">
        <v>3818</v>
      </c>
      <c r="B1073" s="181">
        <v>18</v>
      </c>
      <c r="C1073" s="180" t="str">
        <f t="shared" si="16"/>
        <v>VIC</v>
      </c>
    </row>
    <row r="1074" spans="1:3">
      <c r="A1074" s="181">
        <v>3910</v>
      </c>
      <c r="B1074" s="181">
        <v>18</v>
      </c>
      <c r="C1074" s="180" t="str">
        <f t="shared" si="16"/>
        <v>VIC</v>
      </c>
    </row>
    <row r="1075" spans="1:3">
      <c r="A1075" s="181">
        <v>3911</v>
      </c>
      <c r="B1075" s="181">
        <v>18</v>
      </c>
      <c r="C1075" s="180" t="str">
        <f t="shared" si="16"/>
        <v>VIC</v>
      </c>
    </row>
    <row r="1076" spans="1:3">
      <c r="A1076" s="181">
        <v>3912</v>
      </c>
      <c r="B1076" s="181">
        <v>18</v>
      </c>
      <c r="C1076" s="180" t="str">
        <f t="shared" si="16"/>
        <v>VIC</v>
      </c>
    </row>
    <row r="1077" spans="1:3">
      <c r="A1077" s="181">
        <v>3913</v>
      </c>
      <c r="B1077" s="181">
        <v>18</v>
      </c>
      <c r="C1077" s="180" t="str">
        <f t="shared" si="16"/>
        <v>VIC</v>
      </c>
    </row>
    <row r="1078" spans="1:3">
      <c r="A1078" s="181">
        <v>3915</v>
      </c>
      <c r="B1078" s="181">
        <v>18</v>
      </c>
      <c r="C1078" s="180" t="str">
        <f t="shared" si="16"/>
        <v>VIC</v>
      </c>
    </row>
    <row r="1079" spans="1:3">
      <c r="A1079" s="181">
        <v>3916</v>
      </c>
      <c r="B1079" s="181">
        <v>18</v>
      </c>
      <c r="C1079" s="180" t="str">
        <f t="shared" si="16"/>
        <v>VIC</v>
      </c>
    </row>
    <row r="1080" spans="1:3">
      <c r="A1080" s="181">
        <v>3918</v>
      </c>
      <c r="B1080" s="181">
        <v>18</v>
      </c>
      <c r="C1080" s="180" t="str">
        <f t="shared" si="16"/>
        <v>VIC</v>
      </c>
    </row>
    <row r="1081" spans="1:3">
      <c r="A1081" s="181">
        <v>3919</v>
      </c>
      <c r="B1081" s="181">
        <v>18</v>
      </c>
      <c r="C1081" s="180" t="str">
        <f t="shared" si="16"/>
        <v>VIC</v>
      </c>
    </row>
    <row r="1082" spans="1:3">
      <c r="A1082" s="181">
        <v>3920</v>
      </c>
      <c r="B1082" s="181">
        <v>18</v>
      </c>
      <c r="C1082" s="180" t="str">
        <f t="shared" si="16"/>
        <v>VIC</v>
      </c>
    </row>
    <row r="1083" spans="1:3">
      <c r="A1083" s="181">
        <v>3921</v>
      </c>
      <c r="B1083" s="181">
        <v>18</v>
      </c>
      <c r="C1083" s="180" t="str">
        <f t="shared" si="16"/>
        <v>VIC</v>
      </c>
    </row>
    <row r="1084" spans="1:3">
      <c r="A1084" s="181">
        <v>3922</v>
      </c>
      <c r="B1084" s="181">
        <v>18</v>
      </c>
      <c r="C1084" s="180" t="str">
        <f t="shared" si="16"/>
        <v>VIC</v>
      </c>
    </row>
    <row r="1085" spans="1:3">
      <c r="A1085" s="181">
        <v>3923</v>
      </c>
      <c r="B1085" s="181">
        <v>18</v>
      </c>
      <c r="C1085" s="180" t="str">
        <f t="shared" si="16"/>
        <v>VIC</v>
      </c>
    </row>
    <row r="1086" spans="1:3">
      <c r="A1086" s="181">
        <v>3925</v>
      </c>
      <c r="B1086" s="181">
        <v>18</v>
      </c>
      <c r="C1086" s="180" t="str">
        <f t="shared" si="16"/>
        <v>VIC</v>
      </c>
    </row>
    <row r="1087" spans="1:3">
      <c r="A1087" s="181">
        <v>3926</v>
      </c>
      <c r="B1087" s="181">
        <v>18</v>
      </c>
      <c r="C1087" s="180" t="str">
        <f t="shared" si="16"/>
        <v>VIC</v>
      </c>
    </row>
    <row r="1088" spans="1:3">
      <c r="A1088" s="181">
        <v>3927</v>
      </c>
      <c r="B1088" s="181">
        <v>18</v>
      </c>
      <c r="C1088" s="180" t="str">
        <f t="shared" si="16"/>
        <v>VIC</v>
      </c>
    </row>
    <row r="1089" spans="1:3">
      <c r="A1089" s="181">
        <v>3928</v>
      </c>
      <c r="B1089" s="181">
        <v>18</v>
      </c>
      <c r="C1089" s="180" t="str">
        <f t="shared" si="16"/>
        <v>VIC</v>
      </c>
    </row>
    <row r="1090" spans="1:3">
      <c r="A1090" s="181">
        <v>3929</v>
      </c>
      <c r="B1090" s="181">
        <v>18</v>
      </c>
      <c r="C1090" s="180" t="str">
        <f t="shared" ref="C1090:C1153" si="17">IF(OR(A1090&lt;=299,AND(A1090&lt;3000,A1090&gt;=1000)),"NSW",IF(AND(A1090&lt;=999,A1090&gt;=800),"NT",IF(OR(AND(A1090&lt;=8999,A1090&gt;=8000),AND(A1090&lt;=3999,A1090&gt;=3000)),"VIC",IF(OR(AND(A1090&lt;=9999,A1090&gt;=9000),AND(A1090&lt;=4999,A1090&gt;=4000)),"QLD",IF(AND(A1090&lt;=5999,A1090&gt;=5000),"SA",IF(AND(A1090&lt;=6999,A1090&gt;=6000),"WA","TAS"))))))</f>
        <v>VIC</v>
      </c>
    </row>
    <row r="1091" spans="1:3">
      <c r="A1091" s="181">
        <v>3930</v>
      </c>
      <c r="B1091" s="181">
        <v>18</v>
      </c>
      <c r="C1091" s="180" t="str">
        <f t="shared" si="17"/>
        <v>VIC</v>
      </c>
    </row>
    <row r="1092" spans="1:3">
      <c r="A1092" s="181">
        <v>3931</v>
      </c>
      <c r="B1092" s="181">
        <v>18</v>
      </c>
      <c r="C1092" s="180" t="str">
        <f t="shared" si="17"/>
        <v>VIC</v>
      </c>
    </row>
    <row r="1093" spans="1:3">
      <c r="A1093" s="181">
        <v>3933</v>
      </c>
      <c r="B1093" s="181">
        <v>18</v>
      </c>
      <c r="C1093" s="180" t="str">
        <f t="shared" si="17"/>
        <v>VIC</v>
      </c>
    </row>
    <row r="1094" spans="1:3">
      <c r="A1094" s="181">
        <v>3934</v>
      </c>
      <c r="B1094" s="181">
        <v>18</v>
      </c>
      <c r="C1094" s="180" t="str">
        <f t="shared" si="17"/>
        <v>VIC</v>
      </c>
    </row>
    <row r="1095" spans="1:3">
      <c r="A1095" s="181">
        <v>3936</v>
      </c>
      <c r="B1095" s="181">
        <v>18</v>
      </c>
      <c r="C1095" s="180" t="str">
        <f t="shared" si="17"/>
        <v>VIC</v>
      </c>
    </row>
    <row r="1096" spans="1:3">
      <c r="A1096" s="181">
        <v>3937</v>
      </c>
      <c r="B1096" s="181">
        <v>18</v>
      </c>
      <c r="C1096" s="180" t="str">
        <f t="shared" si="17"/>
        <v>VIC</v>
      </c>
    </row>
    <row r="1097" spans="1:3">
      <c r="A1097" s="181">
        <v>3938</v>
      </c>
      <c r="B1097" s="181">
        <v>18</v>
      </c>
      <c r="C1097" s="180" t="str">
        <f t="shared" si="17"/>
        <v>VIC</v>
      </c>
    </row>
    <row r="1098" spans="1:3">
      <c r="A1098" s="181">
        <v>3939</v>
      </c>
      <c r="B1098" s="181">
        <v>18</v>
      </c>
      <c r="C1098" s="180" t="str">
        <f t="shared" si="17"/>
        <v>VIC</v>
      </c>
    </row>
    <row r="1099" spans="1:3">
      <c r="A1099" s="181">
        <v>3940</v>
      </c>
      <c r="B1099" s="181">
        <v>18</v>
      </c>
      <c r="C1099" s="180" t="str">
        <f t="shared" si="17"/>
        <v>VIC</v>
      </c>
    </row>
    <row r="1100" spans="1:3">
      <c r="A1100" s="181">
        <v>3941</v>
      </c>
      <c r="B1100" s="181">
        <v>18</v>
      </c>
      <c r="C1100" s="180" t="str">
        <f t="shared" si="17"/>
        <v>VIC</v>
      </c>
    </row>
    <row r="1101" spans="1:3">
      <c r="A1101" s="181">
        <v>3942</v>
      </c>
      <c r="B1101" s="181">
        <v>18</v>
      </c>
      <c r="C1101" s="180" t="str">
        <f t="shared" si="17"/>
        <v>VIC</v>
      </c>
    </row>
    <row r="1102" spans="1:3">
      <c r="A1102" s="181">
        <v>3943</v>
      </c>
      <c r="B1102" s="181">
        <v>18</v>
      </c>
      <c r="C1102" s="180" t="str">
        <f t="shared" si="17"/>
        <v>VIC</v>
      </c>
    </row>
    <row r="1103" spans="1:3">
      <c r="A1103" s="181">
        <v>3944</v>
      </c>
      <c r="B1103" s="181">
        <v>18</v>
      </c>
      <c r="C1103" s="180" t="str">
        <f t="shared" si="17"/>
        <v>VIC</v>
      </c>
    </row>
    <row r="1104" spans="1:3">
      <c r="A1104" s="181">
        <v>3945</v>
      </c>
      <c r="B1104" s="181">
        <v>18</v>
      </c>
      <c r="C1104" s="180" t="str">
        <f t="shared" si="17"/>
        <v>VIC</v>
      </c>
    </row>
    <row r="1105" spans="1:3">
      <c r="A1105" s="181">
        <v>3946</v>
      </c>
      <c r="B1105" s="181">
        <v>18</v>
      </c>
      <c r="C1105" s="180" t="str">
        <f t="shared" si="17"/>
        <v>VIC</v>
      </c>
    </row>
    <row r="1106" spans="1:3">
      <c r="A1106" s="181">
        <v>3950</v>
      </c>
      <c r="B1106" s="181">
        <v>18</v>
      </c>
      <c r="C1106" s="180" t="str">
        <f t="shared" si="17"/>
        <v>VIC</v>
      </c>
    </row>
    <row r="1107" spans="1:3">
      <c r="A1107" s="181">
        <v>3951</v>
      </c>
      <c r="B1107" s="181">
        <v>18</v>
      </c>
      <c r="C1107" s="180" t="str">
        <f t="shared" si="17"/>
        <v>VIC</v>
      </c>
    </row>
    <row r="1108" spans="1:3">
      <c r="A1108" s="181">
        <v>3975</v>
      </c>
      <c r="B1108" s="181">
        <v>18</v>
      </c>
      <c r="C1108" s="180" t="str">
        <f t="shared" si="17"/>
        <v>VIC</v>
      </c>
    </row>
    <row r="1109" spans="1:3">
      <c r="A1109" s="181">
        <v>3976</v>
      </c>
      <c r="B1109" s="181">
        <v>18</v>
      </c>
      <c r="C1109" s="180" t="str">
        <f t="shared" si="17"/>
        <v>VIC</v>
      </c>
    </row>
    <row r="1110" spans="1:3">
      <c r="A1110" s="181">
        <v>3977</v>
      </c>
      <c r="B1110" s="181">
        <v>18</v>
      </c>
      <c r="C1110" s="180" t="str">
        <f t="shared" si="17"/>
        <v>VIC</v>
      </c>
    </row>
    <row r="1111" spans="1:3">
      <c r="A1111" s="181">
        <v>3978</v>
      </c>
      <c r="B1111" s="181">
        <v>18</v>
      </c>
      <c r="C1111" s="180" t="str">
        <f t="shared" si="17"/>
        <v>VIC</v>
      </c>
    </row>
    <row r="1112" spans="1:3">
      <c r="A1112" s="181">
        <v>3979</v>
      </c>
      <c r="B1112" s="181">
        <v>18</v>
      </c>
      <c r="C1112" s="180" t="str">
        <f t="shared" si="17"/>
        <v>VIC</v>
      </c>
    </row>
    <row r="1113" spans="1:3">
      <c r="A1113" s="181">
        <v>3980</v>
      </c>
      <c r="B1113" s="181">
        <v>18</v>
      </c>
      <c r="C1113" s="180" t="str">
        <f t="shared" si="17"/>
        <v>VIC</v>
      </c>
    </row>
    <row r="1114" spans="1:3">
      <c r="A1114" s="181">
        <v>3981</v>
      </c>
      <c r="B1114" s="181">
        <v>18</v>
      </c>
      <c r="C1114" s="180" t="str">
        <f t="shared" si="17"/>
        <v>VIC</v>
      </c>
    </row>
    <row r="1115" spans="1:3">
      <c r="A1115" s="181">
        <v>3984</v>
      </c>
      <c r="B1115" s="181">
        <v>18</v>
      </c>
      <c r="C1115" s="180" t="str">
        <f t="shared" si="17"/>
        <v>VIC</v>
      </c>
    </row>
    <row r="1116" spans="1:3">
      <c r="A1116" s="181">
        <v>3987</v>
      </c>
      <c r="B1116" s="181">
        <v>18</v>
      </c>
      <c r="C1116" s="180" t="str">
        <f t="shared" si="17"/>
        <v>VIC</v>
      </c>
    </row>
    <row r="1117" spans="1:3">
      <c r="A1117" s="181">
        <v>3988</v>
      </c>
      <c r="B1117" s="181">
        <v>18</v>
      </c>
      <c r="C1117" s="180" t="str">
        <f t="shared" si="17"/>
        <v>VIC</v>
      </c>
    </row>
    <row r="1118" spans="1:3">
      <c r="A1118" s="181">
        <v>3989</v>
      </c>
      <c r="B1118" s="181">
        <v>18</v>
      </c>
      <c r="C1118" s="180" t="str">
        <f t="shared" si="17"/>
        <v>VIC</v>
      </c>
    </row>
    <row r="1119" spans="1:3">
      <c r="A1119" s="181">
        <v>3990</v>
      </c>
      <c r="B1119" s="181">
        <v>18</v>
      </c>
      <c r="C1119" s="180" t="str">
        <f t="shared" si="17"/>
        <v>VIC</v>
      </c>
    </row>
    <row r="1120" spans="1:3">
      <c r="A1120" s="181">
        <v>3991</v>
      </c>
      <c r="B1120" s="181">
        <v>18</v>
      </c>
      <c r="C1120" s="180" t="str">
        <f t="shared" si="17"/>
        <v>VIC</v>
      </c>
    </row>
    <row r="1121" spans="1:3">
      <c r="A1121" s="181">
        <v>3992</v>
      </c>
      <c r="B1121" s="181">
        <v>18</v>
      </c>
      <c r="C1121" s="180" t="str">
        <f t="shared" si="17"/>
        <v>VIC</v>
      </c>
    </row>
    <row r="1122" spans="1:3">
      <c r="A1122" s="181">
        <v>3995</v>
      </c>
      <c r="B1122" s="181">
        <v>18</v>
      </c>
      <c r="C1122" s="180" t="str">
        <f t="shared" si="17"/>
        <v>VIC</v>
      </c>
    </row>
    <row r="1123" spans="1:3">
      <c r="A1123" s="181">
        <v>3996</v>
      </c>
      <c r="B1123" s="181">
        <v>18</v>
      </c>
      <c r="C1123" s="180" t="str">
        <f t="shared" si="17"/>
        <v>VIC</v>
      </c>
    </row>
    <row r="1124" spans="1:3">
      <c r="A1124" s="181">
        <v>8001</v>
      </c>
      <c r="B1124" s="181">
        <v>18</v>
      </c>
      <c r="C1124" s="180" t="str">
        <f t="shared" si="17"/>
        <v>VIC</v>
      </c>
    </row>
    <row r="1125" spans="1:3">
      <c r="A1125" s="181">
        <v>8002</v>
      </c>
      <c r="B1125" s="181">
        <v>18</v>
      </c>
      <c r="C1125" s="180" t="str">
        <f t="shared" si="17"/>
        <v>VIC</v>
      </c>
    </row>
    <row r="1126" spans="1:3">
      <c r="A1126" s="181">
        <v>8003</v>
      </c>
      <c r="B1126" s="181">
        <v>18</v>
      </c>
      <c r="C1126" s="180" t="str">
        <f t="shared" si="17"/>
        <v>VIC</v>
      </c>
    </row>
    <row r="1127" spans="1:3">
      <c r="A1127" s="181">
        <v>8004</v>
      </c>
      <c r="B1127" s="181">
        <v>18</v>
      </c>
      <c r="C1127" s="180" t="str">
        <f t="shared" si="17"/>
        <v>VIC</v>
      </c>
    </row>
    <row r="1128" spans="1:3">
      <c r="A1128" s="181">
        <v>8005</v>
      </c>
      <c r="B1128" s="181">
        <v>18</v>
      </c>
      <c r="C1128" s="180" t="str">
        <f t="shared" si="17"/>
        <v>VIC</v>
      </c>
    </row>
    <row r="1129" spans="1:3">
      <c r="A1129" s="181">
        <v>8006</v>
      </c>
      <c r="B1129" s="181">
        <v>18</v>
      </c>
      <c r="C1129" s="180" t="str">
        <f t="shared" si="17"/>
        <v>VIC</v>
      </c>
    </row>
    <row r="1130" spans="1:3">
      <c r="A1130" s="181">
        <v>8007</v>
      </c>
      <c r="B1130" s="181">
        <v>18</v>
      </c>
      <c r="C1130" s="180" t="str">
        <f t="shared" si="17"/>
        <v>VIC</v>
      </c>
    </row>
    <row r="1131" spans="1:3">
      <c r="A1131" s="181">
        <v>8008</v>
      </c>
      <c r="B1131" s="181">
        <v>18</v>
      </c>
      <c r="C1131" s="180" t="str">
        <f t="shared" si="17"/>
        <v>VIC</v>
      </c>
    </row>
    <row r="1132" spans="1:3">
      <c r="A1132" s="181">
        <v>8009</v>
      </c>
      <c r="B1132" s="181">
        <v>18</v>
      </c>
      <c r="C1132" s="180" t="str">
        <f t="shared" si="17"/>
        <v>VIC</v>
      </c>
    </row>
    <row r="1133" spans="1:3">
      <c r="A1133" s="181">
        <v>8010</v>
      </c>
      <c r="B1133" s="181">
        <v>18</v>
      </c>
      <c r="C1133" s="180" t="str">
        <f t="shared" si="17"/>
        <v>VIC</v>
      </c>
    </row>
    <row r="1134" spans="1:3">
      <c r="A1134" s="181">
        <v>8045</v>
      </c>
      <c r="B1134" s="181">
        <v>18</v>
      </c>
      <c r="C1134" s="180" t="str">
        <f t="shared" si="17"/>
        <v>VIC</v>
      </c>
    </row>
    <row r="1135" spans="1:3">
      <c r="A1135" s="181">
        <v>8051</v>
      </c>
      <c r="B1135" s="181">
        <v>18</v>
      </c>
      <c r="C1135" s="180" t="str">
        <f t="shared" si="17"/>
        <v>VIC</v>
      </c>
    </row>
    <row r="1136" spans="1:3">
      <c r="A1136" s="181">
        <v>8060</v>
      </c>
      <c r="B1136" s="181">
        <v>18</v>
      </c>
      <c r="C1136" s="180" t="str">
        <f t="shared" si="17"/>
        <v>VIC</v>
      </c>
    </row>
    <row r="1137" spans="1:3">
      <c r="A1137" s="181">
        <v>8061</v>
      </c>
      <c r="B1137" s="181">
        <v>18</v>
      </c>
      <c r="C1137" s="180" t="str">
        <f t="shared" si="17"/>
        <v>VIC</v>
      </c>
    </row>
    <row r="1138" spans="1:3">
      <c r="A1138" s="181">
        <v>8066</v>
      </c>
      <c r="B1138" s="181">
        <v>18</v>
      </c>
      <c r="C1138" s="180" t="str">
        <f t="shared" si="17"/>
        <v>VIC</v>
      </c>
    </row>
    <row r="1139" spans="1:3">
      <c r="A1139" s="181">
        <v>8069</v>
      </c>
      <c r="B1139" s="181">
        <v>18</v>
      </c>
      <c r="C1139" s="180" t="str">
        <f t="shared" si="17"/>
        <v>VIC</v>
      </c>
    </row>
    <row r="1140" spans="1:3">
      <c r="A1140" s="181">
        <v>8070</v>
      </c>
      <c r="B1140" s="181">
        <v>18</v>
      </c>
      <c r="C1140" s="180" t="str">
        <f t="shared" si="17"/>
        <v>VIC</v>
      </c>
    </row>
    <row r="1141" spans="1:3">
      <c r="A1141" s="181">
        <v>8071</v>
      </c>
      <c r="B1141" s="181">
        <v>18</v>
      </c>
      <c r="C1141" s="180" t="str">
        <f t="shared" si="17"/>
        <v>VIC</v>
      </c>
    </row>
    <row r="1142" spans="1:3">
      <c r="A1142" s="181">
        <v>8100</v>
      </c>
      <c r="B1142" s="181">
        <v>18</v>
      </c>
      <c r="C1142" s="180" t="str">
        <f t="shared" si="17"/>
        <v>VIC</v>
      </c>
    </row>
    <row r="1143" spans="1:3">
      <c r="A1143" s="181">
        <v>8101</v>
      </c>
      <c r="B1143" s="181">
        <v>18</v>
      </c>
      <c r="C1143" s="180" t="str">
        <f t="shared" si="17"/>
        <v>VIC</v>
      </c>
    </row>
    <row r="1144" spans="1:3">
      <c r="A1144" s="181">
        <v>8102</v>
      </c>
      <c r="B1144" s="181">
        <v>18</v>
      </c>
      <c r="C1144" s="180" t="str">
        <f t="shared" si="17"/>
        <v>VIC</v>
      </c>
    </row>
    <row r="1145" spans="1:3">
      <c r="A1145" s="181">
        <v>8103</v>
      </c>
      <c r="B1145" s="181">
        <v>18</v>
      </c>
      <c r="C1145" s="180" t="str">
        <f t="shared" si="17"/>
        <v>VIC</v>
      </c>
    </row>
    <row r="1146" spans="1:3">
      <c r="A1146" s="181">
        <v>8107</v>
      </c>
      <c r="B1146" s="181">
        <v>18</v>
      </c>
      <c r="C1146" s="180" t="str">
        <f t="shared" si="17"/>
        <v>VIC</v>
      </c>
    </row>
    <row r="1147" spans="1:3">
      <c r="A1147" s="181">
        <v>8108</v>
      </c>
      <c r="B1147" s="181">
        <v>18</v>
      </c>
      <c r="C1147" s="180" t="str">
        <f t="shared" si="17"/>
        <v>VIC</v>
      </c>
    </row>
    <row r="1148" spans="1:3">
      <c r="A1148" s="181">
        <v>8111</v>
      </c>
      <c r="B1148" s="181">
        <v>18</v>
      </c>
      <c r="C1148" s="180" t="str">
        <f t="shared" si="17"/>
        <v>VIC</v>
      </c>
    </row>
    <row r="1149" spans="1:3">
      <c r="A1149" s="181">
        <v>8120</v>
      </c>
      <c r="B1149" s="181">
        <v>18</v>
      </c>
      <c r="C1149" s="180" t="str">
        <f t="shared" si="17"/>
        <v>VIC</v>
      </c>
    </row>
    <row r="1150" spans="1:3">
      <c r="A1150" s="181">
        <v>8205</v>
      </c>
      <c r="B1150" s="181">
        <v>18</v>
      </c>
      <c r="C1150" s="180" t="str">
        <f t="shared" si="17"/>
        <v>VIC</v>
      </c>
    </row>
    <row r="1151" spans="1:3">
      <c r="A1151" s="181">
        <v>8383</v>
      </c>
      <c r="B1151" s="181">
        <v>18</v>
      </c>
      <c r="C1151" s="180" t="str">
        <f t="shared" si="17"/>
        <v>VIC</v>
      </c>
    </row>
    <row r="1152" spans="1:3">
      <c r="A1152" s="181">
        <v>8386</v>
      </c>
      <c r="B1152" s="181">
        <v>18</v>
      </c>
      <c r="C1152" s="180" t="str">
        <f t="shared" si="17"/>
        <v>VIC</v>
      </c>
    </row>
    <row r="1153" spans="1:3">
      <c r="A1153" s="181">
        <v>8388</v>
      </c>
      <c r="B1153" s="181">
        <v>18</v>
      </c>
      <c r="C1153" s="180" t="str">
        <f t="shared" si="17"/>
        <v>VIC</v>
      </c>
    </row>
    <row r="1154" spans="1:3">
      <c r="A1154" s="181">
        <v>8390</v>
      </c>
      <c r="B1154" s="181">
        <v>18</v>
      </c>
      <c r="C1154" s="180" t="str">
        <f t="shared" ref="C1154:C1217" si="18">IF(OR(A1154&lt;=299,AND(A1154&lt;3000,A1154&gt;=1000)),"NSW",IF(AND(A1154&lt;=999,A1154&gt;=800),"NT",IF(OR(AND(A1154&lt;=8999,A1154&gt;=8000),AND(A1154&lt;=3999,A1154&gt;=3000)),"VIC",IF(OR(AND(A1154&lt;=9999,A1154&gt;=9000),AND(A1154&lt;=4999,A1154&gt;=4000)),"QLD",IF(AND(A1154&lt;=5999,A1154&gt;=5000),"SA",IF(AND(A1154&lt;=6999,A1154&gt;=6000),"WA","TAS"))))))</f>
        <v>VIC</v>
      </c>
    </row>
    <row r="1155" spans="1:3">
      <c r="A1155" s="181">
        <v>8393</v>
      </c>
      <c r="B1155" s="181">
        <v>18</v>
      </c>
      <c r="C1155" s="180" t="str">
        <f t="shared" si="18"/>
        <v>VIC</v>
      </c>
    </row>
    <row r="1156" spans="1:3">
      <c r="A1156" s="181">
        <v>8394</v>
      </c>
      <c r="B1156" s="181">
        <v>18</v>
      </c>
      <c r="C1156" s="180" t="str">
        <f t="shared" si="18"/>
        <v>VIC</v>
      </c>
    </row>
    <row r="1157" spans="1:3">
      <c r="A1157" s="181">
        <v>8396</v>
      </c>
      <c r="B1157" s="181">
        <v>18</v>
      </c>
      <c r="C1157" s="180" t="str">
        <f t="shared" si="18"/>
        <v>VIC</v>
      </c>
    </row>
    <row r="1158" spans="1:3">
      <c r="A1158" s="181">
        <v>8399</v>
      </c>
      <c r="B1158" s="181">
        <v>18</v>
      </c>
      <c r="C1158" s="180" t="str">
        <f t="shared" si="18"/>
        <v>VIC</v>
      </c>
    </row>
    <row r="1159" spans="1:3">
      <c r="A1159" s="181">
        <v>8500</v>
      </c>
      <c r="B1159" s="181">
        <v>18</v>
      </c>
      <c r="C1159" s="180" t="str">
        <f t="shared" si="18"/>
        <v>VIC</v>
      </c>
    </row>
    <row r="1160" spans="1:3">
      <c r="A1160" s="181">
        <v>8507</v>
      </c>
      <c r="B1160" s="181">
        <v>18</v>
      </c>
      <c r="C1160" s="180" t="str">
        <f t="shared" si="18"/>
        <v>VIC</v>
      </c>
    </row>
    <row r="1161" spans="1:3">
      <c r="A1161" s="181">
        <v>8538</v>
      </c>
      <c r="B1161" s="181">
        <v>18</v>
      </c>
      <c r="C1161" s="180" t="str">
        <f t="shared" si="18"/>
        <v>VIC</v>
      </c>
    </row>
    <row r="1162" spans="1:3">
      <c r="A1162" s="181">
        <v>8557</v>
      </c>
      <c r="B1162" s="181">
        <v>18</v>
      </c>
      <c r="C1162" s="180" t="str">
        <f t="shared" si="18"/>
        <v>VIC</v>
      </c>
    </row>
    <row r="1163" spans="1:3">
      <c r="A1163" s="181">
        <v>8576</v>
      </c>
      <c r="B1163" s="181">
        <v>18</v>
      </c>
      <c r="C1163" s="180" t="str">
        <f t="shared" si="18"/>
        <v>VIC</v>
      </c>
    </row>
    <row r="1164" spans="1:3">
      <c r="A1164" s="181">
        <v>8622</v>
      </c>
      <c r="B1164" s="181">
        <v>18</v>
      </c>
      <c r="C1164" s="180" t="str">
        <f t="shared" si="18"/>
        <v>VIC</v>
      </c>
    </row>
    <row r="1165" spans="1:3">
      <c r="A1165" s="181">
        <v>8626</v>
      </c>
      <c r="B1165" s="181">
        <v>18</v>
      </c>
      <c r="C1165" s="180" t="str">
        <f t="shared" si="18"/>
        <v>VIC</v>
      </c>
    </row>
    <row r="1166" spans="1:3">
      <c r="A1166" s="181">
        <v>8627</v>
      </c>
      <c r="B1166" s="181">
        <v>18</v>
      </c>
      <c r="C1166" s="180" t="str">
        <f t="shared" si="18"/>
        <v>VIC</v>
      </c>
    </row>
    <row r="1167" spans="1:3">
      <c r="A1167" s="181">
        <v>8659</v>
      </c>
      <c r="B1167" s="181">
        <v>18</v>
      </c>
      <c r="C1167" s="180" t="str">
        <f t="shared" si="18"/>
        <v>VIC</v>
      </c>
    </row>
    <row r="1168" spans="1:3">
      <c r="A1168" s="181">
        <v>8785</v>
      </c>
      <c r="B1168" s="181">
        <v>18</v>
      </c>
      <c r="C1168" s="180" t="str">
        <f t="shared" si="18"/>
        <v>VIC</v>
      </c>
    </row>
    <row r="1169" spans="1:3">
      <c r="A1169" s="181">
        <v>8865</v>
      </c>
      <c r="B1169" s="181">
        <v>18</v>
      </c>
      <c r="C1169" s="180" t="str">
        <f t="shared" si="18"/>
        <v>VIC</v>
      </c>
    </row>
    <row r="1170" spans="1:3">
      <c r="A1170" s="181">
        <v>8873</v>
      </c>
      <c r="B1170" s="181">
        <v>18</v>
      </c>
      <c r="C1170" s="180" t="str">
        <f t="shared" si="18"/>
        <v>VIC</v>
      </c>
    </row>
    <row r="1171" spans="1:3">
      <c r="A1171" s="181">
        <v>3670</v>
      </c>
      <c r="B1171" s="181">
        <v>19</v>
      </c>
      <c r="C1171" s="180" t="str">
        <f t="shared" si="18"/>
        <v>VIC</v>
      </c>
    </row>
    <row r="1172" spans="1:3">
      <c r="A1172" s="181">
        <v>3671</v>
      </c>
      <c r="B1172" s="181">
        <v>19</v>
      </c>
      <c r="C1172" s="180" t="str">
        <f t="shared" si="18"/>
        <v>VIC</v>
      </c>
    </row>
    <row r="1173" spans="1:3">
      <c r="A1173" s="181">
        <v>3672</v>
      </c>
      <c r="B1173" s="181">
        <v>19</v>
      </c>
      <c r="C1173" s="180" t="str">
        <f t="shared" si="18"/>
        <v>VIC</v>
      </c>
    </row>
    <row r="1174" spans="1:3">
      <c r="A1174" s="181">
        <v>3673</v>
      </c>
      <c r="B1174" s="181">
        <v>19</v>
      </c>
      <c r="C1174" s="180" t="str">
        <f t="shared" si="18"/>
        <v>VIC</v>
      </c>
    </row>
    <row r="1175" spans="1:3">
      <c r="A1175" s="181">
        <v>3675</v>
      </c>
      <c r="B1175" s="181">
        <v>19</v>
      </c>
      <c r="C1175" s="180" t="str">
        <f t="shared" si="18"/>
        <v>VIC</v>
      </c>
    </row>
    <row r="1176" spans="1:3">
      <c r="A1176" s="181">
        <v>3676</v>
      </c>
      <c r="B1176" s="181">
        <v>19</v>
      </c>
      <c r="C1176" s="180" t="str">
        <f t="shared" si="18"/>
        <v>VIC</v>
      </c>
    </row>
    <row r="1177" spans="1:3">
      <c r="A1177" s="181">
        <v>3677</v>
      </c>
      <c r="B1177" s="181">
        <v>19</v>
      </c>
      <c r="C1177" s="180" t="str">
        <f t="shared" si="18"/>
        <v>VIC</v>
      </c>
    </row>
    <row r="1178" spans="1:3">
      <c r="A1178" s="181">
        <v>3678</v>
      </c>
      <c r="B1178" s="181">
        <v>19</v>
      </c>
      <c r="C1178" s="180" t="str">
        <f t="shared" si="18"/>
        <v>VIC</v>
      </c>
    </row>
    <row r="1179" spans="1:3">
      <c r="A1179" s="181">
        <v>3682</v>
      </c>
      <c r="B1179" s="181">
        <v>19</v>
      </c>
      <c r="C1179" s="180" t="str">
        <f t="shared" si="18"/>
        <v>VIC</v>
      </c>
    </row>
    <row r="1180" spans="1:3">
      <c r="A1180" s="181">
        <v>3683</v>
      </c>
      <c r="B1180" s="181">
        <v>19</v>
      </c>
      <c r="C1180" s="180" t="str">
        <f t="shared" si="18"/>
        <v>VIC</v>
      </c>
    </row>
    <row r="1181" spans="1:3">
      <c r="A1181" s="181">
        <v>3685</v>
      </c>
      <c r="B1181" s="181">
        <v>19</v>
      </c>
      <c r="C1181" s="180" t="str">
        <f t="shared" si="18"/>
        <v>VIC</v>
      </c>
    </row>
    <row r="1182" spans="1:3">
      <c r="A1182" s="181">
        <v>3687</v>
      </c>
      <c r="B1182" s="181">
        <v>19</v>
      </c>
      <c r="C1182" s="180" t="str">
        <f t="shared" si="18"/>
        <v>VIC</v>
      </c>
    </row>
    <row r="1183" spans="1:3">
      <c r="A1183" s="181">
        <v>3688</v>
      </c>
      <c r="B1183" s="181">
        <v>19</v>
      </c>
      <c r="C1183" s="180" t="str">
        <f t="shared" si="18"/>
        <v>VIC</v>
      </c>
    </row>
    <row r="1184" spans="1:3">
      <c r="A1184" s="181">
        <v>3689</v>
      </c>
      <c r="B1184" s="181">
        <v>19</v>
      </c>
      <c r="C1184" s="180" t="str">
        <f t="shared" si="18"/>
        <v>VIC</v>
      </c>
    </row>
    <row r="1185" spans="1:3">
      <c r="A1185" s="181">
        <v>3690</v>
      </c>
      <c r="B1185" s="181">
        <v>19</v>
      </c>
      <c r="C1185" s="180" t="str">
        <f t="shared" si="18"/>
        <v>VIC</v>
      </c>
    </row>
    <row r="1186" spans="1:3">
      <c r="A1186" s="181">
        <v>3691</v>
      </c>
      <c r="B1186" s="181">
        <v>19</v>
      </c>
      <c r="C1186" s="180" t="str">
        <f t="shared" si="18"/>
        <v>VIC</v>
      </c>
    </row>
    <row r="1187" spans="1:3">
      <c r="A1187" s="181">
        <v>3693</v>
      </c>
      <c r="B1187" s="181">
        <v>19</v>
      </c>
      <c r="C1187" s="180" t="str">
        <f t="shared" si="18"/>
        <v>VIC</v>
      </c>
    </row>
    <row r="1188" spans="1:3">
      <c r="A1188" s="181">
        <v>3694</v>
      </c>
      <c r="B1188" s="181">
        <v>19</v>
      </c>
      <c r="C1188" s="180" t="str">
        <f t="shared" si="18"/>
        <v>VIC</v>
      </c>
    </row>
    <row r="1189" spans="1:3">
      <c r="A1189" s="181">
        <v>3695</v>
      </c>
      <c r="B1189" s="181">
        <v>19</v>
      </c>
      <c r="C1189" s="180" t="str">
        <f t="shared" si="18"/>
        <v>VIC</v>
      </c>
    </row>
    <row r="1190" spans="1:3">
      <c r="A1190" s="181">
        <v>3697</v>
      </c>
      <c r="B1190" s="181">
        <v>19</v>
      </c>
      <c r="C1190" s="180" t="str">
        <f t="shared" si="18"/>
        <v>VIC</v>
      </c>
    </row>
    <row r="1191" spans="1:3">
      <c r="A1191" s="181">
        <v>3698</v>
      </c>
      <c r="B1191" s="181">
        <v>19</v>
      </c>
      <c r="C1191" s="180" t="str">
        <f t="shared" si="18"/>
        <v>VIC</v>
      </c>
    </row>
    <row r="1192" spans="1:3">
      <c r="A1192" s="181">
        <v>3699</v>
      </c>
      <c r="B1192" s="181">
        <v>19</v>
      </c>
      <c r="C1192" s="180" t="str">
        <f t="shared" si="18"/>
        <v>VIC</v>
      </c>
    </row>
    <row r="1193" spans="1:3">
      <c r="A1193" s="181">
        <v>3700</v>
      </c>
      <c r="B1193" s="181">
        <v>19</v>
      </c>
      <c r="C1193" s="180" t="str">
        <f t="shared" si="18"/>
        <v>VIC</v>
      </c>
    </row>
    <row r="1194" spans="1:3">
      <c r="A1194" s="181">
        <v>3701</v>
      </c>
      <c r="B1194" s="181">
        <v>19</v>
      </c>
      <c r="C1194" s="180" t="str">
        <f t="shared" si="18"/>
        <v>VIC</v>
      </c>
    </row>
    <row r="1195" spans="1:3">
      <c r="A1195" s="181">
        <v>3704</v>
      </c>
      <c r="B1195" s="181">
        <v>19</v>
      </c>
      <c r="C1195" s="180" t="str">
        <f t="shared" si="18"/>
        <v>VIC</v>
      </c>
    </row>
    <row r="1196" spans="1:3">
      <c r="A1196" s="181">
        <v>3705</v>
      </c>
      <c r="B1196" s="181">
        <v>19</v>
      </c>
      <c r="C1196" s="180" t="str">
        <f t="shared" si="18"/>
        <v>VIC</v>
      </c>
    </row>
    <row r="1197" spans="1:3">
      <c r="A1197" s="181">
        <v>3707</v>
      </c>
      <c r="B1197" s="181">
        <v>19</v>
      </c>
      <c r="C1197" s="180" t="str">
        <f t="shared" si="18"/>
        <v>VIC</v>
      </c>
    </row>
    <row r="1198" spans="1:3">
      <c r="A1198" s="181">
        <v>3708</v>
      </c>
      <c r="B1198" s="181">
        <v>19</v>
      </c>
      <c r="C1198" s="180" t="str">
        <f t="shared" si="18"/>
        <v>VIC</v>
      </c>
    </row>
    <row r="1199" spans="1:3">
      <c r="A1199" s="181">
        <v>3709</v>
      </c>
      <c r="B1199" s="181">
        <v>19</v>
      </c>
      <c r="C1199" s="180" t="str">
        <f t="shared" si="18"/>
        <v>VIC</v>
      </c>
    </row>
    <row r="1200" spans="1:3">
      <c r="A1200" s="181">
        <v>3722</v>
      </c>
      <c r="B1200" s="181">
        <v>19</v>
      </c>
      <c r="C1200" s="180" t="str">
        <f t="shared" si="18"/>
        <v>VIC</v>
      </c>
    </row>
    <row r="1201" spans="1:3">
      <c r="A1201" s="181">
        <v>3723</v>
      </c>
      <c r="B1201" s="181">
        <v>19</v>
      </c>
      <c r="C1201" s="180" t="str">
        <f t="shared" si="18"/>
        <v>VIC</v>
      </c>
    </row>
    <row r="1202" spans="1:3">
      <c r="A1202" s="181">
        <v>3724</v>
      </c>
      <c r="B1202" s="181">
        <v>19</v>
      </c>
      <c r="C1202" s="180" t="str">
        <f t="shared" si="18"/>
        <v>VIC</v>
      </c>
    </row>
    <row r="1203" spans="1:3">
      <c r="A1203" s="181">
        <v>3732</v>
      </c>
      <c r="B1203" s="181">
        <v>19</v>
      </c>
      <c r="C1203" s="180" t="str">
        <f t="shared" si="18"/>
        <v>VIC</v>
      </c>
    </row>
    <row r="1204" spans="1:3">
      <c r="A1204" s="181">
        <v>3733</v>
      </c>
      <c r="B1204" s="181">
        <v>19</v>
      </c>
      <c r="C1204" s="180" t="str">
        <f t="shared" si="18"/>
        <v>VIC</v>
      </c>
    </row>
    <row r="1205" spans="1:3">
      <c r="A1205" s="181">
        <v>3735</v>
      </c>
      <c r="B1205" s="181">
        <v>19</v>
      </c>
      <c r="C1205" s="180" t="str">
        <f t="shared" si="18"/>
        <v>VIC</v>
      </c>
    </row>
    <row r="1206" spans="1:3">
      <c r="A1206" s="181">
        <v>3736</v>
      </c>
      <c r="B1206" s="181">
        <v>19</v>
      </c>
      <c r="C1206" s="180" t="str">
        <f t="shared" si="18"/>
        <v>VIC</v>
      </c>
    </row>
    <row r="1207" spans="1:3">
      <c r="A1207" s="181">
        <v>3737</v>
      </c>
      <c r="B1207" s="181">
        <v>19</v>
      </c>
      <c r="C1207" s="180" t="str">
        <f t="shared" si="18"/>
        <v>VIC</v>
      </c>
    </row>
    <row r="1208" spans="1:3">
      <c r="A1208" s="181">
        <v>3738</v>
      </c>
      <c r="B1208" s="181">
        <v>19</v>
      </c>
      <c r="C1208" s="180" t="str">
        <f t="shared" si="18"/>
        <v>VIC</v>
      </c>
    </row>
    <row r="1209" spans="1:3">
      <c r="A1209" s="181">
        <v>3739</v>
      </c>
      <c r="B1209" s="181">
        <v>19</v>
      </c>
      <c r="C1209" s="180" t="str">
        <f t="shared" si="18"/>
        <v>VIC</v>
      </c>
    </row>
    <row r="1210" spans="1:3">
      <c r="A1210" s="181">
        <v>3740</v>
      </c>
      <c r="B1210" s="181">
        <v>19</v>
      </c>
      <c r="C1210" s="180" t="str">
        <f t="shared" si="18"/>
        <v>VIC</v>
      </c>
    </row>
    <row r="1211" spans="1:3">
      <c r="A1211" s="181">
        <v>3741</v>
      </c>
      <c r="B1211" s="181">
        <v>19</v>
      </c>
      <c r="C1211" s="180" t="str">
        <f t="shared" si="18"/>
        <v>VIC</v>
      </c>
    </row>
    <row r="1212" spans="1:3">
      <c r="A1212" s="181">
        <v>3744</v>
      </c>
      <c r="B1212" s="181">
        <v>19</v>
      </c>
      <c r="C1212" s="180" t="str">
        <f t="shared" si="18"/>
        <v>VIC</v>
      </c>
    </row>
    <row r="1213" spans="1:3">
      <c r="A1213" s="181">
        <v>3746</v>
      </c>
      <c r="B1213" s="181">
        <v>19</v>
      </c>
      <c r="C1213" s="180" t="str">
        <f t="shared" si="18"/>
        <v>VIC</v>
      </c>
    </row>
    <row r="1214" spans="1:3">
      <c r="A1214" s="181">
        <v>3747</v>
      </c>
      <c r="B1214" s="181">
        <v>19</v>
      </c>
      <c r="C1214" s="180" t="str">
        <f t="shared" si="18"/>
        <v>VIC</v>
      </c>
    </row>
    <row r="1215" spans="1:3">
      <c r="A1215" s="181">
        <v>3749</v>
      </c>
      <c r="B1215" s="181">
        <v>19</v>
      </c>
      <c r="C1215" s="180" t="str">
        <f t="shared" si="18"/>
        <v>VIC</v>
      </c>
    </row>
    <row r="1216" spans="1:3">
      <c r="A1216" s="181">
        <v>3898</v>
      </c>
      <c r="B1216" s="181">
        <v>19</v>
      </c>
      <c r="C1216" s="180" t="str">
        <f t="shared" si="18"/>
        <v>VIC</v>
      </c>
    </row>
    <row r="1217" spans="1:3">
      <c r="A1217" s="181">
        <v>3900</v>
      </c>
      <c r="B1217" s="181">
        <v>19</v>
      </c>
      <c r="C1217" s="180" t="str">
        <f t="shared" si="18"/>
        <v>VIC</v>
      </c>
    </row>
    <row r="1218" spans="1:3">
      <c r="A1218" s="181">
        <v>3820</v>
      </c>
      <c r="B1218" s="181">
        <v>20</v>
      </c>
      <c r="C1218" s="180" t="str">
        <f t="shared" ref="C1218:C1281" si="19">IF(OR(A1218&lt;=299,AND(A1218&lt;3000,A1218&gt;=1000)),"NSW",IF(AND(A1218&lt;=999,A1218&gt;=800),"NT",IF(OR(AND(A1218&lt;=8999,A1218&gt;=8000),AND(A1218&lt;=3999,A1218&gt;=3000)),"VIC",IF(OR(AND(A1218&lt;=9999,A1218&gt;=9000),AND(A1218&lt;=4999,A1218&gt;=4000)),"QLD",IF(AND(A1218&lt;=5999,A1218&gt;=5000),"SA",IF(AND(A1218&lt;=6999,A1218&gt;=6000),"WA","TAS"))))))</f>
        <v>VIC</v>
      </c>
    </row>
    <row r="1219" spans="1:3">
      <c r="A1219" s="181">
        <v>3821</v>
      </c>
      <c r="B1219" s="181">
        <v>20</v>
      </c>
      <c r="C1219" s="180" t="str">
        <f t="shared" si="19"/>
        <v>VIC</v>
      </c>
    </row>
    <row r="1220" spans="1:3">
      <c r="A1220" s="181">
        <v>3822</v>
      </c>
      <c r="B1220" s="181">
        <v>20</v>
      </c>
      <c r="C1220" s="180" t="str">
        <f t="shared" si="19"/>
        <v>VIC</v>
      </c>
    </row>
    <row r="1221" spans="1:3">
      <c r="A1221" s="181">
        <v>3823</v>
      </c>
      <c r="B1221" s="181">
        <v>20</v>
      </c>
      <c r="C1221" s="180" t="str">
        <f t="shared" si="19"/>
        <v>VIC</v>
      </c>
    </row>
    <row r="1222" spans="1:3">
      <c r="A1222" s="181">
        <v>3824</v>
      </c>
      <c r="B1222" s="181">
        <v>20</v>
      </c>
      <c r="C1222" s="180" t="str">
        <f t="shared" si="19"/>
        <v>VIC</v>
      </c>
    </row>
    <row r="1223" spans="1:3">
      <c r="A1223" s="181">
        <v>3825</v>
      </c>
      <c r="B1223" s="181">
        <v>20</v>
      </c>
      <c r="C1223" s="180" t="str">
        <f t="shared" si="19"/>
        <v>VIC</v>
      </c>
    </row>
    <row r="1224" spans="1:3">
      <c r="A1224" s="181">
        <v>3831</v>
      </c>
      <c r="B1224" s="181">
        <v>20</v>
      </c>
      <c r="C1224" s="180" t="str">
        <f t="shared" si="19"/>
        <v>VIC</v>
      </c>
    </row>
    <row r="1225" spans="1:3">
      <c r="A1225" s="181">
        <v>3833</v>
      </c>
      <c r="B1225" s="181">
        <v>20</v>
      </c>
      <c r="C1225" s="180" t="str">
        <f t="shared" si="19"/>
        <v>VIC</v>
      </c>
    </row>
    <row r="1226" spans="1:3">
      <c r="A1226" s="181">
        <v>3835</v>
      </c>
      <c r="B1226" s="181">
        <v>20</v>
      </c>
      <c r="C1226" s="180" t="str">
        <f t="shared" si="19"/>
        <v>VIC</v>
      </c>
    </row>
    <row r="1227" spans="1:3">
      <c r="A1227" s="181">
        <v>3840</v>
      </c>
      <c r="B1227" s="181">
        <v>20</v>
      </c>
      <c r="C1227" s="180" t="str">
        <f t="shared" si="19"/>
        <v>VIC</v>
      </c>
    </row>
    <row r="1228" spans="1:3">
      <c r="A1228" s="181">
        <v>3841</v>
      </c>
      <c r="B1228" s="181">
        <v>20</v>
      </c>
      <c r="C1228" s="180" t="str">
        <f t="shared" si="19"/>
        <v>VIC</v>
      </c>
    </row>
    <row r="1229" spans="1:3">
      <c r="A1229" s="181">
        <v>3842</v>
      </c>
      <c r="B1229" s="181">
        <v>20</v>
      </c>
      <c r="C1229" s="180" t="str">
        <f t="shared" si="19"/>
        <v>VIC</v>
      </c>
    </row>
    <row r="1230" spans="1:3">
      <c r="A1230" s="181">
        <v>3844</v>
      </c>
      <c r="B1230" s="181">
        <v>20</v>
      </c>
      <c r="C1230" s="180" t="str">
        <f t="shared" si="19"/>
        <v>VIC</v>
      </c>
    </row>
    <row r="1231" spans="1:3">
      <c r="A1231" s="181">
        <v>3847</v>
      </c>
      <c r="B1231" s="181">
        <v>20</v>
      </c>
      <c r="C1231" s="180" t="str">
        <f t="shared" si="19"/>
        <v>VIC</v>
      </c>
    </row>
    <row r="1232" spans="1:3">
      <c r="A1232" s="181">
        <v>3850</v>
      </c>
      <c r="B1232" s="181">
        <v>20</v>
      </c>
      <c r="C1232" s="180" t="str">
        <f t="shared" si="19"/>
        <v>VIC</v>
      </c>
    </row>
    <row r="1233" spans="1:3">
      <c r="A1233" s="181">
        <v>3851</v>
      </c>
      <c r="B1233" s="181">
        <v>20</v>
      </c>
      <c r="C1233" s="180" t="str">
        <f t="shared" si="19"/>
        <v>VIC</v>
      </c>
    </row>
    <row r="1234" spans="1:3">
      <c r="A1234" s="181">
        <v>3852</v>
      </c>
      <c r="B1234" s="181">
        <v>20</v>
      </c>
      <c r="C1234" s="180" t="str">
        <f t="shared" si="19"/>
        <v>VIC</v>
      </c>
    </row>
    <row r="1235" spans="1:3">
      <c r="A1235" s="181">
        <v>3853</v>
      </c>
      <c r="B1235" s="181">
        <v>20</v>
      </c>
      <c r="C1235" s="180" t="str">
        <f t="shared" si="19"/>
        <v>VIC</v>
      </c>
    </row>
    <row r="1236" spans="1:3">
      <c r="A1236" s="181">
        <v>3854</v>
      </c>
      <c r="B1236" s="181">
        <v>20</v>
      </c>
      <c r="C1236" s="180" t="str">
        <f t="shared" si="19"/>
        <v>VIC</v>
      </c>
    </row>
    <row r="1237" spans="1:3">
      <c r="A1237" s="181">
        <v>3856</v>
      </c>
      <c r="B1237" s="181">
        <v>20</v>
      </c>
      <c r="C1237" s="180" t="str">
        <f t="shared" si="19"/>
        <v>VIC</v>
      </c>
    </row>
    <row r="1238" spans="1:3">
      <c r="A1238" s="181">
        <v>3857</v>
      </c>
      <c r="B1238" s="181">
        <v>20</v>
      </c>
      <c r="C1238" s="180" t="str">
        <f t="shared" si="19"/>
        <v>VIC</v>
      </c>
    </row>
    <row r="1239" spans="1:3">
      <c r="A1239" s="181">
        <v>3858</v>
      </c>
      <c r="B1239" s="181">
        <v>20</v>
      </c>
      <c r="C1239" s="180" t="str">
        <f t="shared" si="19"/>
        <v>VIC</v>
      </c>
    </row>
    <row r="1240" spans="1:3">
      <c r="A1240" s="181">
        <v>3859</v>
      </c>
      <c r="B1240" s="181">
        <v>20</v>
      </c>
      <c r="C1240" s="180" t="str">
        <f t="shared" si="19"/>
        <v>VIC</v>
      </c>
    </row>
    <row r="1241" spans="1:3">
      <c r="A1241" s="181">
        <v>3860</v>
      </c>
      <c r="B1241" s="181">
        <v>20</v>
      </c>
      <c r="C1241" s="180" t="str">
        <f t="shared" si="19"/>
        <v>VIC</v>
      </c>
    </row>
    <row r="1242" spans="1:3">
      <c r="A1242" s="181">
        <v>3864</v>
      </c>
      <c r="B1242" s="181">
        <v>20</v>
      </c>
      <c r="C1242" s="180" t="str">
        <f t="shared" si="19"/>
        <v>VIC</v>
      </c>
    </row>
    <row r="1243" spans="1:3">
      <c r="A1243" s="181">
        <v>3869</v>
      </c>
      <c r="B1243" s="181">
        <v>20</v>
      </c>
      <c r="C1243" s="180" t="str">
        <f t="shared" si="19"/>
        <v>VIC</v>
      </c>
    </row>
    <row r="1244" spans="1:3">
      <c r="A1244" s="181">
        <v>3870</v>
      </c>
      <c r="B1244" s="181">
        <v>20</v>
      </c>
      <c r="C1244" s="180" t="str">
        <f t="shared" si="19"/>
        <v>VIC</v>
      </c>
    </row>
    <row r="1245" spans="1:3">
      <c r="A1245" s="181">
        <v>3871</v>
      </c>
      <c r="B1245" s="181">
        <v>20</v>
      </c>
      <c r="C1245" s="180" t="str">
        <f t="shared" si="19"/>
        <v>VIC</v>
      </c>
    </row>
    <row r="1246" spans="1:3">
      <c r="A1246" s="181">
        <v>3873</v>
      </c>
      <c r="B1246" s="181">
        <v>20</v>
      </c>
      <c r="C1246" s="180" t="str">
        <f t="shared" si="19"/>
        <v>VIC</v>
      </c>
    </row>
    <row r="1247" spans="1:3">
      <c r="A1247" s="181">
        <v>3874</v>
      </c>
      <c r="B1247" s="181">
        <v>20</v>
      </c>
      <c r="C1247" s="180" t="str">
        <f t="shared" si="19"/>
        <v>VIC</v>
      </c>
    </row>
    <row r="1248" spans="1:3">
      <c r="A1248" s="181">
        <v>3953</v>
      </c>
      <c r="B1248" s="181">
        <v>20</v>
      </c>
      <c r="C1248" s="180" t="str">
        <f t="shared" si="19"/>
        <v>VIC</v>
      </c>
    </row>
    <row r="1249" spans="1:3">
      <c r="A1249" s="181">
        <v>3954</v>
      </c>
      <c r="B1249" s="181">
        <v>20</v>
      </c>
      <c r="C1249" s="180" t="str">
        <f t="shared" si="19"/>
        <v>VIC</v>
      </c>
    </row>
    <row r="1250" spans="1:3">
      <c r="A1250" s="181">
        <v>3956</v>
      </c>
      <c r="B1250" s="181">
        <v>20</v>
      </c>
      <c r="C1250" s="180" t="str">
        <f t="shared" si="19"/>
        <v>VIC</v>
      </c>
    </row>
    <row r="1251" spans="1:3">
      <c r="A1251" s="181">
        <v>3957</v>
      </c>
      <c r="B1251" s="181">
        <v>20</v>
      </c>
      <c r="C1251" s="180" t="str">
        <f t="shared" si="19"/>
        <v>VIC</v>
      </c>
    </row>
    <row r="1252" spans="1:3">
      <c r="A1252" s="181">
        <v>3958</v>
      </c>
      <c r="B1252" s="181">
        <v>20</v>
      </c>
      <c r="C1252" s="180" t="str">
        <f t="shared" si="19"/>
        <v>VIC</v>
      </c>
    </row>
    <row r="1253" spans="1:3">
      <c r="A1253" s="181">
        <v>3959</v>
      </c>
      <c r="B1253" s="181">
        <v>20</v>
      </c>
      <c r="C1253" s="180" t="str">
        <f t="shared" si="19"/>
        <v>VIC</v>
      </c>
    </row>
    <row r="1254" spans="1:3">
      <c r="A1254" s="181">
        <v>3960</v>
      </c>
      <c r="B1254" s="181">
        <v>20</v>
      </c>
      <c r="C1254" s="180" t="str">
        <f t="shared" si="19"/>
        <v>VIC</v>
      </c>
    </row>
    <row r="1255" spans="1:3">
      <c r="A1255" s="181">
        <v>3962</v>
      </c>
      <c r="B1255" s="181">
        <v>20</v>
      </c>
      <c r="C1255" s="180" t="str">
        <f t="shared" si="19"/>
        <v>VIC</v>
      </c>
    </row>
    <row r="1256" spans="1:3">
      <c r="A1256" s="181">
        <v>3964</v>
      </c>
      <c r="B1256" s="181">
        <v>20</v>
      </c>
      <c r="C1256" s="180" t="str">
        <f t="shared" si="19"/>
        <v>VIC</v>
      </c>
    </row>
    <row r="1257" spans="1:3">
      <c r="A1257" s="181">
        <v>3965</v>
      </c>
      <c r="B1257" s="181">
        <v>20</v>
      </c>
      <c r="C1257" s="180" t="str">
        <f t="shared" si="19"/>
        <v>VIC</v>
      </c>
    </row>
    <row r="1258" spans="1:3">
      <c r="A1258" s="181">
        <v>3966</v>
      </c>
      <c r="B1258" s="181">
        <v>20</v>
      </c>
      <c r="C1258" s="180" t="str">
        <f t="shared" si="19"/>
        <v>VIC</v>
      </c>
    </row>
    <row r="1259" spans="1:3">
      <c r="A1259" s="181">
        <v>3967</v>
      </c>
      <c r="B1259" s="181">
        <v>20</v>
      </c>
      <c r="C1259" s="180" t="str">
        <f t="shared" si="19"/>
        <v>VIC</v>
      </c>
    </row>
    <row r="1260" spans="1:3">
      <c r="A1260" s="181">
        <v>3971</v>
      </c>
      <c r="B1260" s="181">
        <v>20</v>
      </c>
      <c r="C1260" s="180" t="str">
        <f t="shared" si="19"/>
        <v>VIC</v>
      </c>
    </row>
    <row r="1261" spans="1:3">
      <c r="A1261" s="181">
        <v>3862</v>
      </c>
      <c r="B1261" s="181">
        <v>21</v>
      </c>
      <c r="C1261" s="180" t="str">
        <f t="shared" si="19"/>
        <v>VIC</v>
      </c>
    </row>
    <row r="1262" spans="1:3">
      <c r="A1262" s="181">
        <v>3865</v>
      </c>
      <c r="B1262" s="181">
        <v>21</v>
      </c>
      <c r="C1262" s="180" t="str">
        <f t="shared" si="19"/>
        <v>VIC</v>
      </c>
    </row>
    <row r="1263" spans="1:3">
      <c r="A1263" s="181">
        <v>3875</v>
      </c>
      <c r="B1263" s="181">
        <v>21</v>
      </c>
      <c r="C1263" s="180" t="str">
        <f t="shared" si="19"/>
        <v>VIC</v>
      </c>
    </row>
    <row r="1264" spans="1:3">
      <c r="A1264" s="181">
        <v>3878</v>
      </c>
      <c r="B1264" s="181">
        <v>21</v>
      </c>
      <c r="C1264" s="180" t="str">
        <f t="shared" si="19"/>
        <v>VIC</v>
      </c>
    </row>
    <row r="1265" spans="1:3">
      <c r="A1265" s="181">
        <v>3880</v>
      </c>
      <c r="B1265" s="181">
        <v>21</v>
      </c>
      <c r="C1265" s="180" t="str">
        <f t="shared" si="19"/>
        <v>VIC</v>
      </c>
    </row>
    <row r="1266" spans="1:3">
      <c r="A1266" s="181">
        <v>3882</v>
      </c>
      <c r="B1266" s="181">
        <v>21</v>
      </c>
      <c r="C1266" s="180" t="str">
        <f t="shared" si="19"/>
        <v>VIC</v>
      </c>
    </row>
    <row r="1267" spans="1:3">
      <c r="A1267" s="181">
        <v>3885</v>
      </c>
      <c r="B1267" s="181">
        <v>21</v>
      </c>
      <c r="C1267" s="180" t="str">
        <f t="shared" si="19"/>
        <v>VIC</v>
      </c>
    </row>
    <row r="1268" spans="1:3">
      <c r="A1268" s="181">
        <v>3886</v>
      </c>
      <c r="B1268" s="181">
        <v>21</v>
      </c>
      <c r="C1268" s="180" t="str">
        <f t="shared" si="19"/>
        <v>VIC</v>
      </c>
    </row>
    <row r="1269" spans="1:3">
      <c r="A1269" s="181">
        <v>3887</v>
      </c>
      <c r="B1269" s="181">
        <v>21</v>
      </c>
      <c r="C1269" s="180" t="str">
        <f t="shared" si="19"/>
        <v>VIC</v>
      </c>
    </row>
    <row r="1270" spans="1:3">
      <c r="A1270" s="181">
        <v>3888</v>
      </c>
      <c r="B1270" s="181">
        <v>21</v>
      </c>
      <c r="C1270" s="180" t="str">
        <f t="shared" si="19"/>
        <v>VIC</v>
      </c>
    </row>
    <row r="1271" spans="1:3">
      <c r="A1271" s="181">
        <v>3889</v>
      </c>
      <c r="B1271" s="181">
        <v>21</v>
      </c>
      <c r="C1271" s="180" t="str">
        <f t="shared" si="19"/>
        <v>VIC</v>
      </c>
    </row>
    <row r="1272" spans="1:3">
      <c r="A1272" s="181">
        <v>3890</v>
      </c>
      <c r="B1272" s="181">
        <v>21</v>
      </c>
      <c r="C1272" s="180" t="str">
        <f t="shared" si="19"/>
        <v>VIC</v>
      </c>
    </row>
    <row r="1273" spans="1:3">
      <c r="A1273" s="181">
        <v>3891</v>
      </c>
      <c r="B1273" s="181">
        <v>21</v>
      </c>
      <c r="C1273" s="180" t="str">
        <f t="shared" si="19"/>
        <v>VIC</v>
      </c>
    </row>
    <row r="1274" spans="1:3">
      <c r="A1274" s="181">
        <v>3892</v>
      </c>
      <c r="B1274" s="181">
        <v>21</v>
      </c>
      <c r="C1274" s="180" t="str">
        <f t="shared" si="19"/>
        <v>VIC</v>
      </c>
    </row>
    <row r="1275" spans="1:3">
      <c r="A1275" s="181">
        <v>3893</v>
      </c>
      <c r="B1275" s="181">
        <v>21</v>
      </c>
      <c r="C1275" s="180" t="str">
        <f t="shared" si="19"/>
        <v>VIC</v>
      </c>
    </row>
    <row r="1276" spans="1:3">
      <c r="A1276" s="181">
        <v>3895</v>
      </c>
      <c r="B1276" s="181">
        <v>21</v>
      </c>
      <c r="C1276" s="180" t="str">
        <f t="shared" si="19"/>
        <v>VIC</v>
      </c>
    </row>
    <row r="1277" spans="1:3">
      <c r="A1277" s="181">
        <v>3896</v>
      </c>
      <c r="B1277" s="181">
        <v>21</v>
      </c>
      <c r="C1277" s="180" t="str">
        <f t="shared" si="19"/>
        <v>VIC</v>
      </c>
    </row>
    <row r="1278" spans="1:3">
      <c r="A1278" s="181">
        <v>3902</v>
      </c>
      <c r="B1278" s="181">
        <v>21</v>
      </c>
      <c r="C1278" s="180" t="str">
        <f t="shared" si="19"/>
        <v>VIC</v>
      </c>
    </row>
    <row r="1279" spans="1:3">
      <c r="A1279" s="181">
        <v>3903</v>
      </c>
      <c r="B1279" s="181">
        <v>21</v>
      </c>
      <c r="C1279" s="180" t="str">
        <f t="shared" si="19"/>
        <v>VIC</v>
      </c>
    </row>
    <row r="1280" spans="1:3">
      <c r="A1280" s="181">
        <v>3904</v>
      </c>
      <c r="B1280" s="181">
        <v>21</v>
      </c>
      <c r="C1280" s="180" t="str">
        <f t="shared" si="19"/>
        <v>VIC</v>
      </c>
    </row>
    <row r="1281" spans="1:3">
      <c r="A1281" s="181">
        <v>3909</v>
      </c>
      <c r="B1281" s="181">
        <v>21</v>
      </c>
      <c r="C1281" s="180" t="str">
        <f t="shared" si="19"/>
        <v>VIC</v>
      </c>
    </row>
    <row r="1282" spans="1:3">
      <c r="A1282" s="181">
        <v>7256</v>
      </c>
      <c r="B1282" s="181">
        <v>22</v>
      </c>
      <c r="C1282" s="180" t="str">
        <f t="shared" ref="C1282:C1345" si="20">IF(OR(A1282&lt;=299,AND(A1282&lt;3000,A1282&gt;=1000)),"NSW",IF(AND(A1282&lt;=999,A1282&gt;=800),"NT",IF(OR(AND(A1282&lt;=8999,A1282&gt;=8000),AND(A1282&lt;=3999,A1282&gt;=3000)),"VIC",IF(OR(AND(A1282&lt;=9999,A1282&gt;=9000),AND(A1282&lt;=4999,A1282&gt;=4000)),"QLD",IF(AND(A1282&lt;=5999,A1282&gt;=5000),"SA",IF(AND(A1282&lt;=6999,A1282&gt;=6000),"WA","TAS"))))))</f>
        <v>TAS</v>
      </c>
    </row>
    <row r="1283" spans="1:3">
      <c r="A1283" s="181">
        <v>7305</v>
      </c>
      <c r="B1283" s="181">
        <v>22</v>
      </c>
      <c r="C1283" s="180" t="str">
        <f t="shared" si="20"/>
        <v>TAS</v>
      </c>
    </row>
    <row r="1284" spans="1:3">
      <c r="A1284" s="181">
        <v>7306</v>
      </c>
      <c r="B1284" s="181">
        <v>22</v>
      </c>
      <c r="C1284" s="180" t="str">
        <f t="shared" si="20"/>
        <v>TAS</v>
      </c>
    </row>
    <row r="1285" spans="1:3">
      <c r="A1285" s="181">
        <v>7307</v>
      </c>
      <c r="B1285" s="181">
        <v>22</v>
      </c>
      <c r="C1285" s="180" t="str">
        <f t="shared" si="20"/>
        <v>TAS</v>
      </c>
    </row>
    <row r="1286" spans="1:3">
      <c r="A1286" s="181">
        <v>7310</v>
      </c>
      <c r="B1286" s="181">
        <v>22</v>
      </c>
      <c r="C1286" s="180" t="str">
        <f t="shared" si="20"/>
        <v>TAS</v>
      </c>
    </row>
    <row r="1287" spans="1:3">
      <c r="A1287" s="181">
        <v>7315</v>
      </c>
      <c r="B1287" s="181">
        <v>22</v>
      </c>
      <c r="C1287" s="180" t="str">
        <f t="shared" si="20"/>
        <v>TAS</v>
      </c>
    </row>
    <row r="1288" spans="1:3">
      <c r="A1288" s="181">
        <v>7316</v>
      </c>
      <c r="B1288" s="181">
        <v>22</v>
      </c>
      <c r="C1288" s="180" t="str">
        <f t="shared" si="20"/>
        <v>TAS</v>
      </c>
    </row>
    <row r="1289" spans="1:3">
      <c r="A1289" s="181">
        <v>7320</v>
      </c>
      <c r="B1289" s="181">
        <v>22</v>
      </c>
      <c r="C1289" s="180" t="str">
        <f t="shared" si="20"/>
        <v>TAS</v>
      </c>
    </row>
    <row r="1290" spans="1:3">
      <c r="A1290" s="181">
        <v>7322</v>
      </c>
      <c r="B1290" s="181">
        <v>22</v>
      </c>
      <c r="C1290" s="180" t="str">
        <f t="shared" si="20"/>
        <v>TAS</v>
      </c>
    </row>
    <row r="1291" spans="1:3">
      <c r="A1291" s="181">
        <v>7325</v>
      </c>
      <c r="B1291" s="181">
        <v>22</v>
      </c>
      <c r="C1291" s="180" t="str">
        <f t="shared" si="20"/>
        <v>TAS</v>
      </c>
    </row>
    <row r="1292" spans="1:3">
      <c r="A1292" s="181">
        <v>7330</v>
      </c>
      <c r="B1292" s="181">
        <v>22</v>
      </c>
      <c r="C1292" s="180" t="str">
        <f t="shared" si="20"/>
        <v>TAS</v>
      </c>
    </row>
    <row r="1293" spans="1:3">
      <c r="A1293" s="181">
        <v>7331</v>
      </c>
      <c r="B1293" s="181">
        <v>22</v>
      </c>
      <c r="C1293" s="180" t="str">
        <f t="shared" si="20"/>
        <v>TAS</v>
      </c>
    </row>
    <row r="1294" spans="1:3">
      <c r="A1294" s="181">
        <v>7916</v>
      </c>
      <c r="B1294" s="181">
        <v>22</v>
      </c>
      <c r="C1294" s="180" t="str">
        <f t="shared" si="20"/>
        <v>TAS</v>
      </c>
    </row>
    <row r="1295" spans="1:3">
      <c r="A1295" s="181">
        <v>7919</v>
      </c>
      <c r="B1295" s="181">
        <v>22</v>
      </c>
      <c r="C1295" s="180" t="str">
        <f t="shared" si="20"/>
        <v>TAS</v>
      </c>
    </row>
    <row r="1296" spans="1:3">
      <c r="A1296" s="181">
        <v>7922</v>
      </c>
      <c r="B1296" s="181">
        <v>22</v>
      </c>
      <c r="C1296" s="180" t="str">
        <f t="shared" si="20"/>
        <v>TAS</v>
      </c>
    </row>
    <row r="1297" spans="1:3">
      <c r="A1297" s="181">
        <v>7139</v>
      </c>
      <c r="B1297" s="181">
        <v>23</v>
      </c>
      <c r="C1297" s="180" t="str">
        <f t="shared" si="20"/>
        <v>TAS</v>
      </c>
    </row>
    <row r="1298" spans="1:3">
      <c r="A1298" s="181">
        <v>7321</v>
      </c>
      <c r="B1298" s="181">
        <v>23</v>
      </c>
      <c r="C1298" s="180" t="str">
        <f t="shared" si="20"/>
        <v>TAS</v>
      </c>
    </row>
    <row r="1299" spans="1:3">
      <c r="A1299" s="181">
        <v>7466</v>
      </c>
      <c r="B1299" s="181">
        <v>23</v>
      </c>
      <c r="C1299" s="180" t="str">
        <f t="shared" si="20"/>
        <v>TAS</v>
      </c>
    </row>
    <row r="1300" spans="1:3">
      <c r="A1300" s="181">
        <v>7467</v>
      </c>
      <c r="B1300" s="181">
        <v>23</v>
      </c>
      <c r="C1300" s="180" t="str">
        <f t="shared" si="20"/>
        <v>TAS</v>
      </c>
    </row>
    <row r="1301" spans="1:3">
      <c r="A1301" s="181">
        <v>7468</v>
      </c>
      <c r="B1301" s="181">
        <v>23</v>
      </c>
      <c r="C1301" s="180" t="str">
        <f t="shared" si="20"/>
        <v>TAS</v>
      </c>
    </row>
    <row r="1302" spans="1:3">
      <c r="A1302" s="181">
        <v>7469</v>
      </c>
      <c r="B1302" s="181">
        <v>23</v>
      </c>
      <c r="C1302" s="180" t="str">
        <f t="shared" si="20"/>
        <v>TAS</v>
      </c>
    </row>
    <row r="1303" spans="1:3">
      <c r="A1303" s="181">
        <v>7470</v>
      </c>
      <c r="B1303" s="181">
        <v>23</v>
      </c>
      <c r="C1303" s="180" t="str">
        <f t="shared" si="20"/>
        <v>TAS</v>
      </c>
    </row>
    <row r="1304" spans="1:3">
      <c r="A1304" s="181">
        <v>7119</v>
      </c>
      <c r="B1304" s="181">
        <v>25</v>
      </c>
      <c r="C1304" s="180" t="str">
        <f t="shared" si="20"/>
        <v>TAS</v>
      </c>
    </row>
    <row r="1305" spans="1:3">
      <c r="A1305" s="181">
        <v>7120</v>
      </c>
      <c r="B1305" s="181">
        <v>25</v>
      </c>
      <c r="C1305" s="180" t="str">
        <f t="shared" si="20"/>
        <v>TAS</v>
      </c>
    </row>
    <row r="1306" spans="1:3">
      <c r="A1306" s="181">
        <v>7209</v>
      </c>
      <c r="B1306" s="181">
        <v>25</v>
      </c>
      <c r="C1306" s="180" t="str">
        <f t="shared" si="20"/>
        <v>TAS</v>
      </c>
    </row>
    <row r="1307" spans="1:3">
      <c r="A1307" s="181">
        <v>7210</v>
      </c>
      <c r="B1307" s="181">
        <v>25</v>
      </c>
      <c r="C1307" s="180" t="str">
        <f t="shared" si="20"/>
        <v>TAS</v>
      </c>
    </row>
    <row r="1308" spans="1:3">
      <c r="A1308" s="181">
        <v>7211</v>
      </c>
      <c r="B1308" s="181">
        <v>25</v>
      </c>
      <c r="C1308" s="180" t="str">
        <f t="shared" si="20"/>
        <v>TAS</v>
      </c>
    </row>
    <row r="1309" spans="1:3">
      <c r="A1309" s="181">
        <v>7212</v>
      </c>
      <c r="B1309" s="181">
        <v>25</v>
      </c>
      <c r="C1309" s="180" t="str">
        <f t="shared" si="20"/>
        <v>TAS</v>
      </c>
    </row>
    <row r="1310" spans="1:3">
      <c r="A1310" s="181">
        <v>7248</v>
      </c>
      <c r="B1310" s="181">
        <v>25</v>
      </c>
      <c r="C1310" s="180" t="str">
        <f t="shared" si="20"/>
        <v>TAS</v>
      </c>
    </row>
    <row r="1311" spans="1:3">
      <c r="A1311" s="181">
        <v>7249</v>
      </c>
      <c r="B1311" s="181">
        <v>25</v>
      </c>
      <c r="C1311" s="180" t="str">
        <f t="shared" si="20"/>
        <v>TAS</v>
      </c>
    </row>
    <row r="1312" spans="1:3">
      <c r="A1312" s="181">
        <v>7250</v>
      </c>
      <c r="B1312" s="181">
        <v>25</v>
      </c>
      <c r="C1312" s="180" t="str">
        <f t="shared" si="20"/>
        <v>TAS</v>
      </c>
    </row>
    <row r="1313" spans="1:3">
      <c r="A1313" s="181">
        <v>7252</v>
      </c>
      <c r="B1313" s="181">
        <v>25</v>
      </c>
      <c r="C1313" s="180" t="str">
        <f t="shared" si="20"/>
        <v>TAS</v>
      </c>
    </row>
    <row r="1314" spans="1:3">
      <c r="A1314" s="181">
        <v>7253</v>
      </c>
      <c r="B1314" s="181">
        <v>25</v>
      </c>
      <c r="C1314" s="180" t="str">
        <f t="shared" si="20"/>
        <v>TAS</v>
      </c>
    </row>
    <row r="1315" spans="1:3">
      <c r="A1315" s="181">
        <v>7254</v>
      </c>
      <c r="B1315" s="181">
        <v>25</v>
      </c>
      <c r="C1315" s="180" t="str">
        <f t="shared" si="20"/>
        <v>TAS</v>
      </c>
    </row>
    <row r="1316" spans="1:3">
      <c r="A1316" s="181">
        <v>7258</v>
      </c>
      <c r="B1316" s="181">
        <v>25</v>
      </c>
      <c r="C1316" s="180" t="str">
        <f t="shared" si="20"/>
        <v>TAS</v>
      </c>
    </row>
    <row r="1317" spans="1:3">
      <c r="A1317" s="181">
        <v>7259</v>
      </c>
      <c r="B1317" s="181">
        <v>25</v>
      </c>
      <c r="C1317" s="180" t="str">
        <f t="shared" si="20"/>
        <v>TAS</v>
      </c>
    </row>
    <row r="1318" spans="1:3">
      <c r="A1318" s="181">
        <v>7267</v>
      </c>
      <c r="B1318" s="181">
        <v>25</v>
      </c>
      <c r="C1318" s="180" t="str">
        <f t="shared" si="20"/>
        <v>TAS</v>
      </c>
    </row>
    <row r="1319" spans="1:3">
      <c r="A1319" s="181">
        <v>7268</v>
      </c>
      <c r="B1319" s="181">
        <v>25</v>
      </c>
      <c r="C1319" s="180" t="str">
        <f t="shared" si="20"/>
        <v>TAS</v>
      </c>
    </row>
    <row r="1320" spans="1:3">
      <c r="A1320" s="181">
        <v>7270</v>
      </c>
      <c r="B1320" s="181">
        <v>25</v>
      </c>
      <c r="C1320" s="180" t="str">
        <f t="shared" si="20"/>
        <v>TAS</v>
      </c>
    </row>
    <row r="1321" spans="1:3">
      <c r="A1321" s="181">
        <v>7275</v>
      </c>
      <c r="B1321" s="181">
        <v>25</v>
      </c>
      <c r="C1321" s="180" t="str">
        <f t="shared" si="20"/>
        <v>TAS</v>
      </c>
    </row>
    <row r="1322" spans="1:3">
      <c r="A1322" s="181">
        <v>7276</v>
      </c>
      <c r="B1322" s="181">
        <v>25</v>
      </c>
      <c r="C1322" s="180" t="str">
        <f t="shared" si="20"/>
        <v>TAS</v>
      </c>
    </row>
    <row r="1323" spans="1:3">
      <c r="A1323" s="181">
        <v>7277</v>
      </c>
      <c r="B1323" s="181">
        <v>25</v>
      </c>
      <c r="C1323" s="180" t="str">
        <f t="shared" si="20"/>
        <v>TAS</v>
      </c>
    </row>
    <row r="1324" spans="1:3">
      <c r="A1324" s="181">
        <v>7290</v>
      </c>
      <c r="B1324" s="181">
        <v>25</v>
      </c>
      <c r="C1324" s="180" t="str">
        <f t="shared" si="20"/>
        <v>TAS</v>
      </c>
    </row>
    <row r="1325" spans="1:3">
      <c r="A1325" s="181">
        <v>7291</v>
      </c>
      <c r="B1325" s="181">
        <v>25</v>
      </c>
      <c r="C1325" s="180" t="str">
        <f t="shared" si="20"/>
        <v>TAS</v>
      </c>
    </row>
    <row r="1326" spans="1:3">
      <c r="A1326" s="181">
        <v>7292</v>
      </c>
      <c r="B1326" s="181">
        <v>25</v>
      </c>
      <c r="C1326" s="180" t="str">
        <f t="shared" si="20"/>
        <v>TAS</v>
      </c>
    </row>
    <row r="1327" spans="1:3">
      <c r="A1327" s="181">
        <v>7300</v>
      </c>
      <c r="B1327" s="181">
        <v>25</v>
      </c>
      <c r="C1327" s="180" t="str">
        <f t="shared" si="20"/>
        <v>TAS</v>
      </c>
    </row>
    <row r="1328" spans="1:3">
      <c r="A1328" s="181">
        <v>7301</v>
      </c>
      <c r="B1328" s="181">
        <v>25</v>
      </c>
      <c r="C1328" s="180" t="str">
        <f t="shared" si="20"/>
        <v>TAS</v>
      </c>
    </row>
    <row r="1329" spans="1:3">
      <c r="A1329" s="181">
        <v>7302</v>
      </c>
      <c r="B1329" s="181">
        <v>25</v>
      </c>
      <c r="C1329" s="180" t="str">
        <f t="shared" si="20"/>
        <v>TAS</v>
      </c>
    </row>
    <row r="1330" spans="1:3">
      <c r="A1330" s="181">
        <v>7303</v>
      </c>
      <c r="B1330" s="181">
        <v>25</v>
      </c>
      <c r="C1330" s="180" t="str">
        <f t="shared" si="20"/>
        <v>TAS</v>
      </c>
    </row>
    <row r="1331" spans="1:3">
      <c r="A1331" s="181">
        <v>7304</v>
      </c>
      <c r="B1331" s="181">
        <v>25</v>
      </c>
      <c r="C1331" s="180" t="str">
        <f t="shared" si="20"/>
        <v>TAS</v>
      </c>
    </row>
    <row r="1332" spans="1:3">
      <c r="A1332" s="181">
        <v>7800</v>
      </c>
      <c r="B1332" s="181">
        <v>25</v>
      </c>
      <c r="C1332" s="180" t="str">
        <f t="shared" si="20"/>
        <v>TAS</v>
      </c>
    </row>
    <row r="1333" spans="1:3">
      <c r="A1333" s="181">
        <v>7900</v>
      </c>
      <c r="B1333" s="181">
        <v>25</v>
      </c>
      <c r="C1333" s="180" t="str">
        <f t="shared" si="20"/>
        <v>TAS</v>
      </c>
    </row>
    <row r="1334" spans="1:3">
      <c r="A1334" s="181">
        <v>7901</v>
      </c>
      <c r="B1334" s="181">
        <v>25</v>
      </c>
      <c r="C1334" s="180" t="str">
        <f t="shared" si="20"/>
        <v>TAS</v>
      </c>
    </row>
    <row r="1335" spans="1:3">
      <c r="A1335" s="181">
        <v>7902</v>
      </c>
      <c r="B1335" s="181">
        <v>25</v>
      </c>
      <c r="C1335" s="180" t="str">
        <f t="shared" si="20"/>
        <v>TAS</v>
      </c>
    </row>
    <row r="1336" spans="1:3">
      <c r="A1336" s="181">
        <v>7903</v>
      </c>
      <c r="B1336" s="181">
        <v>25</v>
      </c>
      <c r="C1336" s="180" t="str">
        <f t="shared" si="20"/>
        <v>TAS</v>
      </c>
    </row>
    <row r="1337" spans="1:3">
      <c r="A1337" s="181">
        <v>7904</v>
      </c>
      <c r="B1337" s="181">
        <v>25</v>
      </c>
      <c r="C1337" s="180" t="str">
        <f t="shared" si="20"/>
        <v>TAS</v>
      </c>
    </row>
    <row r="1338" spans="1:3">
      <c r="A1338" s="181">
        <v>7905</v>
      </c>
      <c r="B1338" s="181">
        <v>25</v>
      </c>
      <c r="C1338" s="180" t="str">
        <f t="shared" si="20"/>
        <v>TAS</v>
      </c>
    </row>
    <row r="1339" spans="1:3">
      <c r="A1339" s="181">
        <v>7906</v>
      </c>
      <c r="B1339" s="181">
        <v>25</v>
      </c>
      <c r="C1339" s="180" t="str">
        <f t="shared" si="20"/>
        <v>TAS</v>
      </c>
    </row>
    <row r="1340" spans="1:3">
      <c r="A1340" s="181">
        <v>7907</v>
      </c>
      <c r="B1340" s="181">
        <v>25</v>
      </c>
      <c r="C1340" s="180" t="str">
        <f t="shared" si="20"/>
        <v>TAS</v>
      </c>
    </row>
    <row r="1341" spans="1:3">
      <c r="A1341" s="181">
        <v>7908</v>
      </c>
      <c r="B1341" s="181">
        <v>25</v>
      </c>
      <c r="C1341" s="180" t="str">
        <f t="shared" si="20"/>
        <v>TAS</v>
      </c>
    </row>
    <row r="1342" spans="1:3">
      <c r="A1342" s="181">
        <v>7917</v>
      </c>
      <c r="B1342" s="181">
        <v>25</v>
      </c>
      <c r="C1342" s="180" t="str">
        <f t="shared" si="20"/>
        <v>TAS</v>
      </c>
    </row>
    <row r="1343" spans="1:3">
      <c r="A1343" s="181">
        <v>7918</v>
      </c>
      <c r="B1343" s="181">
        <v>25</v>
      </c>
      <c r="C1343" s="180" t="str">
        <f t="shared" si="20"/>
        <v>TAS</v>
      </c>
    </row>
    <row r="1344" spans="1:3">
      <c r="A1344" s="181">
        <v>7920</v>
      </c>
      <c r="B1344" s="181">
        <v>25</v>
      </c>
      <c r="C1344" s="180" t="str">
        <f t="shared" si="20"/>
        <v>TAS</v>
      </c>
    </row>
    <row r="1345" spans="1:3">
      <c r="A1345" s="181">
        <v>7921</v>
      </c>
      <c r="B1345" s="181">
        <v>25</v>
      </c>
      <c r="C1345" s="180" t="str">
        <f t="shared" si="20"/>
        <v>TAS</v>
      </c>
    </row>
    <row r="1346" spans="1:3">
      <c r="A1346" s="181">
        <v>7923</v>
      </c>
      <c r="B1346" s="181">
        <v>25</v>
      </c>
      <c r="C1346" s="180" t="str">
        <f t="shared" ref="C1346:C1409" si="21">IF(OR(A1346&lt;=299,AND(A1346&lt;3000,A1346&gt;=1000)),"NSW",IF(AND(A1346&lt;=999,A1346&gt;=800),"NT",IF(OR(AND(A1346&lt;=8999,A1346&gt;=8000),AND(A1346&lt;=3999,A1346&gt;=3000)),"VIC",IF(OR(AND(A1346&lt;=9999,A1346&gt;=9000),AND(A1346&lt;=4999,A1346&gt;=4000)),"QLD",IF(AND(A1346&lt;=5999,A1346&gt;=5000),"SA",IF(AND(A1346&lt;=6999,A1346&gt;=6000),"WA","TAS"))))))</f>
        <v>TAS</v>
      </c>
    </row>
    <row r="1347" spans="1:3">
      <c r="A1347" s="181">
        <v>7000</v>
      </c>
      <c r="B1347" s="181">
        <v>26</v>
      </c>
      <c r="C1347" s="180" t="str">
        <f t="shared" si="21"/>
        <v>TAS</v>
      </c>
    </row>
    <row r="1348" spans="1:3">
      <c r="A1348" s="181">
        <v>7001</v>
      </c>
      <c r="B1348" s="181">
        <v>26</v>
      </c>
      <c r="C1348" s="180" t="str">
        <f t="shared" si="21"/>
        <v>TAS</v>
      </c>
    </row>
    <row r="1349" spans="1:3">
      <c r="A1349" s="181">
        <v>7002</v>
      </c>
      <c r="B1349" s="181">
        <v>26</v>
      </c>
      <c r="C1349" s="180" t="str">
        <f t="shared" si="21"/>
        <v>TAS</v>
      </c>
    </row>
    <row r="1350" spans="1:3">
      <c r="A1350" s="181">
        <v>7004</v>
      </c>
      <c r="B1350" s="181">
        <v>26</v>
      </c>
      <c r="C1350" s="180" t="str">
        <f t="shared" si="21"/>
        <v>TAS</v>
      </c>
    </row>
    <row r="1351" spans="1:3">
      <c r="A1351" s="181">
        <v>7005</v>
      </c>
      <c r="B1351" s="181">
        <v>26</v>
      </c>
      <c r="C1351" s="180" t="str">
        <f t="shared" si="21"/>
        <v>TAS</v>
      </c>
    </row>
    <row r="1352" spans="1:3">
      <c r="A1352" s="181">
        <v>7006</v>
      </c>
      <c r="B1352" s="181">
        <v>26</v>
      </c>
      <c r="C1352" s="180" t="str">
        <f t="shared" si="21"/>
        <v>TAS</v>
      </c>
    </row>
    <row r="1353" spans="1:3">
      <c r="A1353" s="181">
        <v>7007</v>
      </c>
      <c r="B1353" s="181">
        <v>26</v>
      </c>
      <c r="C1353" s="180" t="str">
        <f t="shared" si="21"/>
        <v>TAS</v>
      </c>
    </row>
    <row r="1354" spans="1:3">
      <c r="A1354" s="181">
        <v>7008</v>
      </c>
      <c r="B1354" s="181">
        <v>26</v>
      </c>
      <c r="C1354" s="180" t="str">
        <f t="shared" si="21"/>
        <v>TAS</v>
      </c>
    </row>
    <row r="1355" spans="1:3">
      <c r="A1355" s="181">
        <v>7009</v>
      </c>
      <c r="B1355" s="181">
        <v>26</v>
      </c>
      <c r="C1355" s="180" t="str">
        <f t="shared" si="21"/>
        <v>TAS</v>
      </c>
    </row>
    <row r="1356" spans="1:3">
      <c r="A1356" s="181">
        <v>7010</v>
      </c>
      <c r="B1356" s="181">
        <v>26</v>
      </c>
      <c r="C1356" s="180" t="str">
        <f t="shared" si="21"/>
        <v>TAS</v>
      </c>
    </row>
    <row r="1357" spans="1:3">
      <c r="A1357" s="181">
        <v>7011</v>
      </c>
      <c r="B1357" s="181">
        <v>26</v>
      </c>
      <c r="C1357" s="180" t="str">
        <f t="shared" si="21"/>
        <v>TAS</v>
      </c>
    </row>
    <row r="1358" spans="1:3">
      <c r="A1358" s="181">
        <v>7012</v>
      </c>
      <c r="B1358" s="181">
        <v>26</v>
      </c>
      <c r="C1358" s="180" t="str">
        <f t="shared" si="21"/>
        <v>TAS</v>
      </c>
    </row>
    <row r="1359" spans="1:3">
      <c r="A1359" s="181">
        <v>7015</v>
      </c>
      <c r="B1359" s="181">
        <v>26</v>
      </c>
      <c r="C1359" s="180" t="str">
        <f t="shared" si="21"/>
        <v>TAS</v>
      </c>
    </row>
    <row r="1360" spans="1:3">
      <c r="A1360" s="181">
        <v>7016</v>
      </c>
      <c r="B1360" s="181">
        <v>26</v>
      </c>
      <c r="C1360" s="180" t="str">
        <f t="shared" si="21"/>
        <v>TAS</v>
      </c>
    </row>
    <row r="1361" spans="1:3">
      <c r="A1361" s="181">
        <v>7017</v>
      </c>
      <c r="B1361" s="181">
        <v>26</v>
      </c>
      <c r="C1361" s="180" t="str">
        <f t="shared" si="21"/>
        <v>TAS</v>
      </c>
    </row>
    <row r="1362" spans="1:3">
      <c r="A1362" s="181">
        <v>7018</v>
      </c>
      <c r="B1362" s="181">
        <v>26</v>
      </c>
      <c r="C1362" s="180" t="str">
        <f t="shared" si="21"/>
        <v>TAS</v>
      </c>
    </row>
    <row r="1363" spans="1:3">
      <c r="A1363" s="181">
        <v>7019</v>
      </c>
      <c r="B1363" s="181">
        <v>26</v>
      </c>
      <c r="C1363" s="180" t="str">
        <f t="shared" si="21"/>
        <v>TAS</v>
      </c>
    </row>
    <row r="1364" spans="1:3">
      <c r="A1364" s="181">
        <v>7020</v>
      </c>
      <c r="B1364" s="181">
        <v>26</v>
      </c>
      <c r="C1364" s="180" t="str">
        <f t="shared" si="21"/>
        <v>TAS</v>
      </c>
    </row>
    <row r="1365" spans="1:3">
      <c r="A1365" s="181">
        <v>7021</v>
      </c>
      <c r="B1365" s="181">
        <v>26</v>
      </c>
      <c r="C1365" s="180" t="str">
        <f t="shared" si="21"/>
        <v>TAS</v>
      </c>
    </row>
    <row r="1366" spans="1:3">
      <c r="A1366" s="181">
        <v>7022</v>
      </c>
      <c r="B1366" s="181">
        <v>26</v>
      </c>
      <c r="C1366" s="180" t="str">
        <f t="shared" si="21"/>
        <v>TAS</v>
      </c>
    </row>
    <row r="1367" spans="1:3">
      <c r="A1367" s="181">
        <v>7023</v>
      </c>
      <c r="B1367" s="181">
        <v>26</v>
      </c>
      <c r="C1367" s="180" t="str">
        <f t="shared" si="21"/>
        <v>TAS</v>
      </c>
    </row>
    <row r="1368" spans="1:3">
      <c r="A1368" s="181">
        <v>7024</v>
      </c>
      <c r="B1368" s="181">
        <v>26</v>
      </c>
      <c r="C1368" s="180" t="str">
        <f t="shared" si="21"/>
        <v>TAS</v>
      </c>
    </row>
    <row r="1369" spans="1:3">
      <c r="A1369" s="181">
        <v>7025</v>
      </c>
      <c r="B1369" s="181">
        <v>26</v>
      </c>
      <c r="C1369" s="180" t="str">
        <f t="shared" si="21"/>
        <v>TAS</v>
      </c>
    </row>
    <row r="1370" spans="1:3">
      <c r="A1370" s="181">
        <v>7026</v>
      </c>
      <c r="B1370" s="181">
        <v>26</v>
      </c>
      <c r="C1370" s="180" t="str">
        <f t="shared" si="21"/>
        <v>TAS</v>
      </c>
    </row>
    <row r="1371" spans="1:3">
      <c r="A1371" s="181">
        <v>7027</v>
      </c>
      <c r="B1371" s="181">
        <v>26</v>
      </c>
      <c r="C1371" s="180" t="str">
        <f t="shared" si="21"/>
        <v>TAS</v>
      </c>
    </row>
    <row r="1372" spans="1:3">
      <c r="A1372" s="181">
        <v>7030</v>
      </c>
      <c r="B1372" s="181">
        <v>26</v>
      </c>
      <c r="C1372" s="180" t="str">
        <f t="shared" si="21"/>
        <v>TAS</v>
      </c>
    </row>
    <row r="1373" spans="1:3">
      <c r="A1373" s="181">
        <v>7050</v>
      </c>
      <c r="B1373" s="181">
        <v>26</v>
      </c>
      <c r="C1373" s="180" t="str">
        <f t="shared" si="21"/>
        <v>TAS</v>
      </c>
    </row>
    <row r="1374" spans="1:3">
      <c r="A1374" s="181">
        <v>7051</v>
      </c>
      <c r="B1374" s="181">
        <v>26</v>
      </c>
      <c r="C1374" s="180" t="str">
        <f t="shared" si="21"/>
        <v>TAS</v>
      </c>
    </row>
    <row r="1375" spans="1:3">
      <c r="A1375" s="181">
        <v>7052</v>
      </c>
      <c r="B1375" s="181">
        <v>26</v>
      </c>
      <c r="C1375" s="180" t="str">
        <f t="shared" si="21"/>
        <v>TAS</v>
      </c>
    </row>
    <row r="1376" spans="1:3">
      <c r="A1376" s="181">
        <v>7053</v>
      </c>
      <c r="B1376" s="181">
        <v>26</v>
      </c>
      <c r="C1376" s="180" t="str">
        <f t="shared" si="21"/>
        <v>TAS</v>
      </c>
    </row>
    <row r="1377" spans="1:3">
      <c r="A1377" s="181">
        <v>7054</v>
      </c>
      <c r="B1377" s="181">
        <v>26</v>
      </c>
      <c r="C1377" s="180" t="str">
        <f t="shared" si="21"/>
        <v>TAS</v>
      </c>
    </row>
    <row r="1378" spans="1:3">
      <c r="A1378" s="181">
        <v>7055</v>
      </c>
      <c r="B1378" s="181">
        <v>26</v>
      </c>
      <c r="C1378" s="180" t="str">
        <f t="shared" si="21"/>
        <v>TAS</v>
      </c>
    </row>
    <row r="1379" spans="1:3">
      <c r="A1379" s="181">
        <v>7109</v>
      </c>
      <c r="B1379" s="181">
        <v>26</v>
      </c>
      <c r="C1379" s="180" t="str">
        <f t="shared" si="21"/>
        <v>TAS</v>
      </c>
    </row>
    <row r="1380" spans="1:3">
      <c r="A1380" s="181">
        <v>7112</v>
      </c>
      <c r="B1380" s="181">
        <v>26</v>
      </c>
      <c r="C1380" s="180" t="str">
        <f t="shared" si="21"/>
        <v>TAS</v>
      </c>
    </row>
    <row r="1381" spans="1:3">
      <c r="A1381" s="181">
        <v>7113</v>
      </c>
      <c r="B1381" s="181">
        <v>26</v>
      </c>
      <c r="C1381" s="180" t="str">
        <f t="shared" si="21"/>
        <v>TAS</v>
      </c>
    </row>
    <row r="1382" spans="1:3">
      <c r="A1382" s="181">
        <v>7116</v>
      </c>
      <c r="B1382" s="181">
        <v>26</v>
      </c>
      <c r="C1382" s="180" t="str">
        <f t="shared" si="21"/>
        <v>TAS</v>
      </c>
    </row>
    <row r="1383" spans="1:3">
      <c r="A1383" s="181">
        <v>7117</v>
      </c>
      <c r="B1383" s="181">
        <v>26</v>
      </c>
      <c r="C1383" s="180" t="str">
        <f t="shared" si="21"/>
        <v>TAS</v>
      </c>
    </row>
    <row r="1384" spans="1:3">
      <c r="A1384" s="181">
        <v>7140</v>
      </c>
      <c r="B1384" s="181">
        <v>26</v>
      </c>
      <c r="C1384" s="180" t="str">
        <f t="shared" si="21"/>
        <v>TAS</v>
      </c>
    </row>
    <row r="1385" spans="1:3">
      <c r="A1385" s="181">
        <v>7150</v>
      </c>
      <c r="B1385" s="181">
        <v>26</v>
      </c>
      <c r="C1385" s="180" t="str">
        <f t="shared" si="21"/>
        <v>TAS</v>
      </c>
    </row>
    <row r="1386" spans="1:3">
      <c r="A1386" s="181">
        <v>7151</v>
      </c>
      <c r="B1386" s="181">
        <v>26</v>
      </c>
      <c r="C1386" s="180" t="str">
        <f t="shared" si="21"/>
        <v>TAS</v>
      </c>
    </row>
    <row r="1387" spans="1:3">
      <c r="A1387" s="181">
        <v>7155</v>
      </c>
      <c r="B1387" s="181">
        <v>26</v>
      </c>
      <c r="C1387" s="180" t="str">
        <f t="shared" si="21"/>
        <v>TAS</v>
      </c>
    </row>
    <row r="1388" spans="1:3">
      <c r="A1388" s="181">
        <v>7162</v>
      </c>
      <c r="B1388" s="181">
        <v>26</v>
      </c>
      <c r="C1388" s="180" t="str">
        <f t="shared" si="21"/>
        <v>TAS</v>
      </c>
    </row>
    <row r="1389" spans="1:3">
      <c r="A1389" s="181">
        <v>7163</v>
      </c>
      <c r="B1389" s="181">
        <v>26</v>
      </c>
      <c r="C1389" s="180" t="str">
        <f t="shared" si="21"/>
        <v>TAS</v>
      </c>
    </row>
    <row r="1390" spans="1:3">
      <c r="A1390" s="181">
        <v>7170</v>
      </c>
      <c r="B1390" s="181">
        <v>26</v>
      </c>
      <c r="C1390" s="180" t="str">
        <f t="shared" si="21"/>
        <v>TAS</v>
      </c>
    </row>
    <row r="1391" spans="1:3">
      <c r="A1391" s="181">
        <v>7171</v>
      </c>
      <c r="B1391" s="181">
        <v>26</v>
      </c>
      <c r="C1391" s="180" t="str">
        <f t="shared" si="21"/>
        <v>TAS</v>
      </c>
    </row>
    <row r="1392" spans="1:3">
      <c r="A1392" s="181">
        <v>7172</v>
      </c>
      <c r="B1392" s="181">
        <v>26</v>
      </c>
      <c r="C1392" s="180" t="str">
        <f t="shared" si="21"/>
        <v>TAS</v>
      </c>
    </row>
    <row r="1393" spans="1:3">
      <c r="A1393" s="181">
        <v>7173</v>
      </c>
      <c r="B1393" s="181">
        <v>26</v>
      </c>
      <c r="C1393" s="180" t="str">
        <f t="shared" si="21"/>
        <v>TAS</v>
      </c>
    </row>
    <row r="1394" spans="1:3">
      <c r="A1394" s="181">
        <v>7174</v>
      </c>
      <c r="B1394" s="181">
        <v>26</v>
      </c>
      <c r="C1394" s="180" t="str">
        <f t="shared" si="21"/>
        <v>TAS</v>
      </c>
    </row>
    <row r="1395" spans="1:3">
      <c r="A1395" s="181">
        <v>7175</v>
      </c>
      <c r="B1395" s="181">
        <v>26</v>
      </c>
      <c r="C1395" s="180" t="str">
        <f t="shared" si="21"/>
        <v>TAS</v>
      </c>
    </row>
    <row r="1396" spans="1:3">
      <c r="A1396" s="181">
        <v>7176</v>
      </c>
      <c r="B1396" s="181">
        <v>26</v>
      </c>
      <c r="C1396" s="180" t="str">
        <f t="shared" si="21"/>
        <v>TAS</v>
      </c>
    </row>
    <row r="1397" spans="1:3">
      <c r="A1397" s="181">
        <v>7177</v>
      </c>
      <c r="B1397" s="181">
        <v>26</v>
      </c>
      <c r="C1397" s="180" t="str">
        <f t="shared" si="21"/>
        <v>TAS</v>
      </c>
    </row>
    <row r="1398" spans="1:3">
      <c r="A1398" s="181">
        <v>7178</v>
      </c>
      <c r="B1398" s="181">
        <v>26</v>
      </c>
      <c r="C1398" s="180" t="str">
        <f t="shared" si="21"/>
        <v>TAS</v>
      </c>
    </row>
    <row r="1399" spans="1:3">
      <c r="A1399" s="181">
        <v>7179</v>
      </c>
      <c r="B1399" s="181">
        <v>26</v>
      </c>
      <c r="C1399" s="180" t="str">
        <f t="shared" si="21"/>
        <v>TAS</v>
      </c>
    </row>
    <row r="1400" spans="1:3">
      <c r="A1400" s="181">
        <v>7180</v>
      </c>
      <c r="B1400" s="181">
        <v>26</v>
      </c>
      <c r="C1400" s="180" t="str">
        <f t="shared" si="21"/>
        <v>TAS</v>
      </c>
    </row>
    <row r="1401" spans="1:3">
      <c r="A1401" s="181">
        <v>7182</v>
      </c>
      <c r="B1401" s="181">
        <v>26</v>
      </c>
      <c r="C1401" s="180" t="str">
        <f t="shared" si="21"/>
        <v>TAS</v>
      </c>
    </row>
    <row r="1402" spans="1:3">
      <c r="A1402" s="181">
        <v>7183</v>
      </c>
      <c r="B1402" s="181">
        <v>26</v>
      </c>
      <c r="C1402" s="180" t="str">
        <f t="shared" si="21"/>
        <v>TAS</v>
      </c>
    </row>
    <row r="1403" spans="1:3">
      <c r="A1403" s="181">
        <v>7184</v>
      </c>
      <c r="B1403" s="181">
        <v>26</v>
      </c>
      <c r="C1403" s="180" t="str">
        <f t="shared" si="21"/>
        <v>TAS</v>
      </c>
    </row>
    <row r="1404" spans="1:3">
      <c r="A1404" s="181">
        <v>7185</v>
      </c>
      <c r="B1404" s="181">
        <v>26</v>
      </c>
      <c r="C1404" s="180" t="str">
        <f t="shared" si="21"/>
        <v>TAS</v>
      </c>
    </row>
    <row r="1405" spans="1:3">
      <c r="A1405" s="181">
        <v>7186</v>
      </c>
      <c r="B1405" s="181">
        <v>26</v>
      </c>
      <c r="C1405" s="180" t="str">
        <f t="shared" si="21"/>
        <v>TAS</v>
      </c>
    </row>
    <row r="1406" spans="1:3">
      <c r="A1406" s="181">
        <v>7187</v>
      </c>
      <c r="B1406" s="181">
        <v>26</v>
      </c>
      <c r="C1406" s="180" t="str">
        <f t="shared" si="21"/>
        <v>TAS</v>
      </c>
    </row>
    <row r="1407" spans="1:3">
      <c r="A1407" s="181">
        <v>7802</v>
      </c>
      <c r="B1407" s="181">
        <v>26</v>
      </c>
      <c r="C1407" s="180" t="str">
        <f t="shared" si="21"/>
        <v>TAS</v>
      </c>
    </row>
    <row r="1408" spans="1:3">
      <c r="A1408" s="181">
        <v>7803</v>
      </c>
      <c r="B1408" s="181">
        <v>26</v>
      </c>
      <c r="C1408" s="180" t="str">
        <f t="shared" si="21"/>
        <v>TAS</v>
      </c>
    </row>
    <row r="1409" spans="1:3">
      <c r="A1409" s="181">
        <v>7804</v>
      </c>
      <c r="B1409" s="181">
        <v>26</v>
      </c>
      <c r="C1409" s="180" t="str">
        <f t="shared" si="21"/>
        <v>TAS</v>
      </c>
    </row>
    <row r="1410" spans="1:3">
      <c r="A1410" s="181">
        <v>7805</v>
      </c>
      <c r="B1410" s="181">
        <v>26</v>
      </c>
      <c r="C1410" s="180" t="str">
        <f t="shared" ref="C1410:C1473" si="22">IF(OR(A1410&lt;=299,AND(A1410&lt;3000,A1410&gt;=1000)),"NSW",IF(AND(A1410&lt;=999,A1410&gt;=800),"NT",IF(OR(AND(A1410&lt;=8999,A1410&gt;=8000),AND(A1410&lt;=3999,A1410&gt;=3000)),"VIC",IF(OR(AND(A1410&lt;=9999,A1410&gt;=9000),AND(A1410&lt;=4999,A1410&gt;=4000)),"QLD",IF(AND(A1410&lt;=5999,A1410&gt;=5000),"SA",IF(AND(A1410&lt;=6999,A1410&gt;=6000),"WA","TAS"))))))</f>
        <v>TAS</v>
      </c>
    </row>
    <row r="1411" spans="1:3">
      <c r="A1411" s="181">
        <v>7806</v>
      </c>
      <c r="B1411" s="181">
        <v>26</v>
      </c>
      <c r="C1411" s="180" t="str">
        <f t="shared" si="22"/>
        <v>TAS</v>
      </c>
    </row>
    <row r="1412" spans="1:3">
      <c r="A1412" s="181">
        <v>7807</v>
      </c>
      <c r="B1412" s="181">
        <v>26</v>
      </c>
      <c r="C1412" s="180" t="str">
        <f t="shared" si="22"/>
        <v>TAS</v>
      </c>
    </row>
    <row r="1413" spans="1:3">
      <c r="A1413" s="181">
        <v>7808</v>
      </c>
      <c r="B1413" s="181">
        <v>26</v>
      </c>
      <c r="C1413" s="180" t="str">
        <f t="shared" si="22"/>
        <v>TAS</v>
      </c>
    </row>
    <row r="1414" spans="1:3">
      <c r="A1414" s="181">
        <v>7809</v>
      </c>
      <c r="B1414" s="181">
        <v>26</v>
      </c>
      <c r="C1414" s="180" t="str">
        <f t="shared" si="22"/>
        <v>TAS</v>
      </c>
    </row>
    <row r="1415" spans="1:3">
      <c r="A1415" s="181">
        <v>7810</v>
      </c>
      <c r="B1415" s="181">
        <v>26</v>
      </c>
      <c r="C1415" s="180" t="str">
        <f t="shared" si="22"/>
        <v>TAS</v>
      </c>
    </row>
    <row r="1416" spans="1:3">
      <c r="A1416" s="181">
        <v>7811</v>
      </c>
      <c r="B1416" s="181">
        <v>26</v>
      </c>
      <c r="C1416" s="180" t="str">
        <f t="shared" si="22"/>
        <v>TAS</v>
      </c>
    </row>
    <row r="1417" spans="1:3">
      <c r="A1417" s="181">
        <v>7812</v>
      </c>
      <c r="B1417" s="181">
        <v>26</v>
      </c>
      <c r="C1417" s="180" t="str">
        <f t="shared" si="22"/>
        <v>TAS</v>
      </c>
    </row>
    <row r="1418" spans="1:3">
      <c r="A1418" s="181">
        <v>7813</v>
      </c>
      <c r="B1418" s="181">
        <v>26</v>
      </c>
      <c r="C1418" s="180" t="str">
        <f t="shared" si="22"/>
        <v>TAS</v>
      </c>
    </row>
    <row r="1419" spans="1:3">
      <c r="A1419" s="181">
        <v>7814</v>
      </c>
      <c r="B1419" s="181">
        <v>26</v>
      </c>
      <c r="C1419" s="180" t="str">
        <f t="shared" si="22"/>
        <v>TAS</v>
      </c>
    </row>
    <row r="1420" spans="1:3">
      <c r="A1420" s="181">
        <v>7823</v>
      </c>
      <c r="B1420" s="181">
        <v>26</v>
      </c>
      <c r="C1420" s="180" t="str">
        <f t="shared" si="22"/>
        <v>TAS</v>
      </c>
    </row>
    <row r="1421" spans="1:3">
      <c r="A1421" s="181">
        <v>7824</v>
      </c>
      <c r="B1421" s="181">
        <v>26</v>
      </c>
      <c r="C1421" s="180" t="str">
        <f t="shared" si="22"/>
        <v>TAS</v>
      </c>
    </row>
    <row r="1422" spans="1:3">
      <c r="A1422" s="181">
        <v>7827</v>
      </c>
      <c r="B1422" s="181">
        <v>26</v>
      </c>
      <c r="C1422" s="180" t="str">
        <f t="shared" si="22"/>
        <v>TAS</v>
      </c>
    </row>
    <row r="1423" spans="1:3">
      <c r="A1423" s="181">
        <v>7828</v>
      </c>
      <c r="B1423" s="181">
        <v>26</v>
      </c>
      <c r="C1423" s="180" t="str">
        <f t="shared" si="22"/>
        <v>TAS</v>
      </c>
    </row>
    <row r="1424" spans="1:3">
      <c r="A1424" s="181">
        <v>7829</v>
      </c>
      <c r="B1424" s="181">
        <v>26</v>
      </c>
      <c r="C1424" s="180" t="str">
        <f t="shared" si="22"/>
        <v>TAS</v>
      </c>
    </row>
    <row r="1425" spans="1:3">
      <c r="A1425" s="181">
        <v>7845</v>
      </c>
      <c r="B1425" s="181">
        <v>26</v>
      </c>
      <c r="C1425" s="180" t="str">
        <f t="shared" si="22"/>
        <v>TAS</v>
      </c>
    </row>
    <row r="1426" spans="1:3">
      <c r="A1426" s="181">
        <v>7850</v>
      </c>
      <c r="B1426" s="181">
        <v>26</v>
      </c>
      <c r="C1426" s="180" t="str">
        <f t="shared" si="22"/>
        <v>TAS</v>
      </c>
    </row>
    <row r="1427" spans="1:3">
      <c r="A1427" s="181">
        <v>7892</v>
      </c>
      <c r="B1427" s="181">
        <v>26</v>
      </c>
      <c r="C1427" s="180" t="str">
        <f t="shared" si="22"/>
        <v>TAS</v>
      </c>
    </row>
    <row r="1428" spans="1:3">
      <c r="A1428" s="181">
        <v>7216</v>
      </c>
      <c r="B1428" s="181">
        <v>27</v>
      </c>
      <c r="C1428" s="180" t="str">
        <f t="shared" si="22"/>
        <v>TAS</v>
      </c>
    </row>
    <row r="1429" spans="1:3">
      <c r="A1429" s="181">
        <v>7255</v>
      </c>
      <c r="B1429" s="181">
        <v>27</v>
      </c>
      <c r="C1429" s="180" t="str">
        <f t="shared" si="22"/>
        <v>TAS</v>
      </c>
    </row>
    <row r="1430" spans="1:3">
      <c r="A1430" s="181">
        <v>7257</v>
      </c>
      <c r="B1430" s="181">
        <v>27</v>
      </c>
      <c r="C1430" s="180" t="str">
        <f t="shared" si="22"/>
        <v>TAS</v>
      </c>
    </row>
    <row r="1431" spans="1:3">
      <c r="A1431" s="181">
        <v>7260</v>
      </c>
      <c r="B1431" s="181">
        <v>27</v>
      </c>
      <c r="C1431" s="180" t="str">
        <f t="shared" si="22"/>
        <v>TAS</v>
      </c>
    </row>
    <row r="1432" spans="1:3">
      <c r="A1432" s="181">
        <v>7261</v>
      </c>
      <c r="B1432" s="181">
        <v>27</v>
      </c>
      <c r="C1432" s="180" t="str">
        <f t="shared" si="22"/>
        <v>TAS</v>
      </c>
    </row>
    <row r="1433" spans="1:3">
      <c r="A1433" s="181">
        <v>7262</v>
      </c>
      <c r="B1433" s="181">
        <v>27</v>
      </c>
      <c r="C1433" s="180" t="str">
        <f t="shared" si="22"/>
        <v>TAS</v>
      </c>
    </row>
    <row r="1434" spans="1:3">
      <c r="A1434" s="181">
        <v>7263</v>
      </c>
      <c r="B1434" s="181">
        <v>27</v>
      </c>
      <c r="C1434" s="180" t="str">
        <f t="shared" si="22"/>
        <v>TAS</v>
      </c>
    </row>
    <row r="1435" spans="1:3">
      <c r="A1435" s="181">
        <v>7264</v>
      </c>
      <c r="B1435" s="181">
        <v>27</v>
      </c>
      <c r="C1435" s="180" t="str">
        <f t="shared" si="22"/>
        <v>TAS</v>
      </c>
    </row>
    <row r="1436" spans="1:3">
      <c r="A1436" s="181">
        <v>7265</v>
      </c>
      <c r="B1436" s="181">
        <v>27</v>
      </c>
      <c r="C1436" s="180" t="str">
        <f t="shared" si="22"/>
        <v>TAS</v>
      </c>
    </row>
    <row r="1437" spans="1:3">
      <c r="A1437" s="181">
        <v>7190</v>
      </c>
      <c r="B1437" s="181">
        <v>28</v>
      </c>
      <c r="C1437" s="180" t="str">
        <f t="shared" si="22"/>
        <v>TAS</v>
      </c>
    </row>
    <row r="1438" spans="1:3">
      <c r="A1438" s="181">
        <v>7213</v>
      </c>
      <c r="B1438" s="181">
        <v>28</v>
      </c>
      <c r="C1438" s="180" t="str">
        <f t="shared" si="22"/>
        <v>TAS</v>
      </c>
    </row>
    <row r="1439" spans="1:3">
      <c r="A1439" s="181">
        <v>7214</v>
      </c>
      <c r="B1439" s="181">
        <v>28</v>
      </c>
      <c r="C1439" s="180" t="str">
        <f t="shared" si="22"/>
        <v>TAS</v>
      </c>
    </row>
    <row r="1440" spans="1:3">
      <c r="A1440" s="181">
        <v>7215</v>
      </c>
      <c r="B1440" s="181">
        <v>28</v>
      </c>
      <c r="C1440" s="180" t="str">
        <f t="shared" si="22"/>
        <v>TAS</v>
      </c>
    </row>
    <row r="1441" spans="1:3">
      <c r="A1441" s="181">
        <v>5600</v>
      </c>
      <c r="B1441" s="181">
        <v>29</v>
      </c>
      <c r="C1441" s="180" t="str">
        <f t="shared" si="22"/>
        <v>SA</v>
      </c>
    </row>
    <row r="1442" spans="1:3">
      <c r="A1442" s="181">
        <v>5601</v>
      </c>
      <c r="B1442" s="181">
        <v>29</v>
      </c>
      <c r="C1442" s="180" t="str">
        <f t="shared" si="22"/>
        <v>SA</v>
      </c>
    </row>
    <row r="1443" spans="1:3">
      <c r="A1443" s="181">
        <v>5602</v>
      </c>
      <c r="B1443" s="181">
        <v>29</v>
      </c>
      <c r="C1443" s="180" t="str">
        <f t="shared" si="22"/>
        <v>SA</v>
      </c>
    </row>
    <row r="1444" spans="1:3">
      <c r="A1444" s="181">
        <v>5603</v>
      </c>
      <c r="B1444" s="181">
        <v>29</v>
      </c>
      <c r="C1444" s="180" t="str">
        <f t="shared" si="22"/>
        <v>SA</v>
      </c>
    </row>
    <row r="1445" spans="1:3">
      <c r="A1445" s="181">
        <v>5604</v>
      </c>
      <c r="B1445" s="181">
        <v>29</v>
      </c>
      <c r="C1445" s="180" t="str">
        <f t="shared" si="22"/>
        <v>SA</v>
      </c>
    </row>
    <row r="1446" spans="1:3">
      <c r="A1446" s="181">
        <v>5605</v>
      </c>
      <c r="B1446" s="181">
        <v>29</v>
      </c>
      <c r="C1446" s="180" t="str">
        <f t="shared" si="22"/>
        <v>SA</v>
      </c>
    </row>
    <row r="1447" spans="1:3">
      <c r="A1447" s="181">
        <v>5606</v>
      </c>
      <c r="B1447" s="181">
        <v>29</v>
      </c>
      <c r="C1447" s="180" t="str">
        <f t="shared" si="22"/>
        <v>SA</v>
      </c>
    </row>
    <row r="1448" spans="1:3">
      <c r="A1448" s="181">
        <v>5607</v>
      </c>
      <c r="B1448" s="181">
        <v>29</v>
      </c>
      <c r="C1448" s="180" t="str">
        <f t="shared" si="22"/>
        <v>SA</v>
      </c>
    </row>
    <row r="1449" spans="1:3">
      <c r="A1449" s="181">
        <v>5608</v>
      </c>
      <c r="B1449" s="181">
        <v>29</v>
      </c>
      <c r="C1449" s="180" t="str">
        <f t="shared" si="22"/>
        <v>SA</v>
      </c>
    </row>
    <row r="1450" spans="1:3">
      <c r="A1450" s="181">
        <v>5609</v>
      </c>
      <c r="B1450" s="181">
        <v>29</v>
      </c>
      <c r="C1450" s="180" t="str">
        <f t="shared" si="22"/>
        <v>SA</v>
      </c>
    </row>
    <row r="1451" spans="1:3">
      <c r="A1451" s="181">
        <v>5630</v>
      </c>
      <c r="B1451" s="181">
        <v>29</v>
      </c>
      <c r="C1451" s="180" t="str">
        <f t="shared" si="22"/>
        <v>SA</v>
      </c>
    </row>
    <row r="1452" spans="1:3">
      <c r="A1452" s="181">
        <v>5631</v>
      </c>
      <c r="B1452" s="181">
        <v>29</v>
      </c>
      <c r="C1452" s="180" t="str">
        <f t="shared" si="22"/>
        <v>SA</v>
      </c>
    </row>
    <row r="1453" spans="1:3">
      <c r="A1453" s="181">
        <v>5632</v>
      </c>
      <c r="B1453" s="181">
        <v>29</v>
      </c>
      <c r="C1453" s="180" t="str">
        <f t="shared" si="22"/>
        <v>SA</v>
      </c>
    </row>
    <row r="1454" spans="1:3">
      <c r="A1454" s="181">
        <v>5633</v>
      </c>
      <c r="B1454" s="181">
        <v>29</v>
      </c>
      <c r="C1454" s="180" t="str">
        <f t="shared" si="22"/>
        <v>SA</v>
      </c>
    </row>
    <row r="1455" spans="1:3">
      <c r="A1455" s="181">
        <v>5640</v>
      </c>
      <c r="B1455" s="181">
        <v>29</v>
      </c>
      <c r="C1455" s="180" t="str">
        <f t="shared" si="22"/>
        <v>SA</v>
      </c>
    </row>
    <row r="1456" spans="1:3">
      <c r="A1456" s="181">
        <v>5641</v>
      </c>
      <c r="B1456" s="181">
        <v>29</v>
      </c>
      <c r="C1456" s="180" t="str">
        <f t="shared" si="22"/>
        <v>SA</v>
      </c>
    </row>
    <row r="1457" spans="1:3">
      <c r="A1457" s="181">
        <v>5642</v>
      </c>
      <c r="B1457" s="181">
        <v>29</v>
      </c>
      <c r="C1457" s="180" t="str">
        <f t="shared" si="22"/>
        <v>SA</v>
      </c>
    </row>
    <row r="1458" spans="1:3">
      <c r="A1458" s="181">
        <v>5650</v>
      </c>
      <c r="B1458" s="181">
        <v>29</v>
      </c>
      <c r="C1458" s="180" t="str">
        <f t="shared" si="22"/>
        <v>SA</v>
      </c>
    </row>
    <row r="1459" spans="1:3">
      <c r="A1459" s="181">
        <v>5651</v>
      </c>
      <c r="B1459" s="181">
        <v>29</v>
      </c>
      <c r="C1459" s="180" t="str">
        <f t="shared" si="22"/>
        <v>SA</v>
      </c>
    </row>
    <row r="1460" spans="1:3">
      <c r="A1460" s="181">
        <v>5652</v>
      </c>
      <c r="B1460" s="181">
        <v>29</v>
      </c>
      <c r="C1460" s="180" t="str">
        <f t="shared" si="22"/>
        <v>SA</v>
      </c>
    </row>
    <row r="1461" spans="1:3">
      <c r="A1461" s="181">
        <v>5653</v>
      </c>
      <c r="B1461" s="181">
        <v>29</v>
      </c>
      <c r="C1461" s="180" t="str">
        <f t="shared" si="22"/>
        <v>SA</v>
      </c>
    </row>
    <row r="1462" spans="1:3">
      <c r="A1462" s="181">
        <v>5654</v>
      </c>
      <c r="B1462" s="181">
        <v>29</v>
      </c>
      <c r="C1462" s="180" t="str">
        <f t="shared" si="22"/>
        <v>SA</v>
      </c>
    </row>
    <row r="1463" spans="1:3">
      <c r="A1463" s="181">
        <v>5655</v>
      </c>
      <c r="B1463" s="181">
        <v>29</v>
      </c>
      <c r="C1463" s="180" t="str">
        <f t="shared" si="22"/>
        <v>SA</v>
      </c>
    </row>
    <row r="1464" spans="1:3">
      <c r="A1464" s="181">
        <v>5660</v>
      </c>
      <c r="B1464" s="181">
        <v>29</v>
      </c>
      <c r="C1464" s="180" t="str">
        <f t="shared" si="22"/>
        <v>SA</v>
      </c>
    </row>
    <row r="1465" spans="1:3">
      <c r="A1465" s="181">
        <v>5661</v>
      </c>
      <c r="B1465" s="181">
        <v>29</v>
      </c>
      <c r="C1465" s="180" t="str">
        <f t="shared" si="22"/>
        <v>SA</v>
      </c>
    </row>
    <row r="1466" spans="1:3">
      <c r="A1466" s="181">
        <v>5670</v>
      </c>
      <c r="B1466" s="181">
        <v>29</v>
      </c>
      <c r="C1466" s="180" t="str">
        <f t="shared" si="22"/>
        <v>SA</v>
      </c>
    </row>
    <row r="1467" spans="1:3">
      <c r="A1467" s="181">
        <v>5671</v>
      </c>
      <c r="B1467" s="181">
        <v>29</v>
      </c>
      <c r="C1467" s="180" t="str">
        <f t="shared" si="22"/>
        <v>SA</v>
      </c>
    </row>
    <row r="1468" spans="1:3">
      <c r="A1468" s="181">
        <v>5680</v>
      </c>
      <c r="B1468" s="181">
        <v>29</v>
      </c>
      <c r="C1468" s="180" t="str">
        <f t="shared" si="22"/>
        <v>SA</v>
      </c>
    </row>
    <row r="1469" spans="1:3">
      <c r="A1469" s="181">
        <v>5690</v>
      </c>
      <c r="B1469" s="181">
        <v>29</v>
      </c>
      <c r="C1469" s="180" t="str">
        <f t="shared" si="22"/>
        <v>SA</v>
      </c>
    </row>
    <row r="1470" spans="1:3">
      <c r="A1470" s="181">
        <v>5720</v>
      </c>
      <c r="B1470" s="181">
        <v>30</v>
      </c>
      <c r="C1470" s="180" t="str">
        <f t="shared" si="22"/>
        <v>SA</v>
      </c>
    </row>
    <row r="1471" spans="1:3">
      <c r="A1471" s="181">
        <v>5722</v>
      </c>
      <c r="B1471" s="181">
        <v>30</v>
      </c>
      <c r="C1471" s="180" t="str">
        <f t="shared" si="22"/>
        <v>SA</v>
      </c>
    </row>
    <row r="1472" spans="1:3">
      <c r="A1472" s="181">
        <v>5723</v>
      </c>
      <c r="B1472" s="181">
        <v>30</v>
      </c>
      <c r="C1472" s="180" t="str">
        <f t="shared" si="22"/>
        <v>SA</v>
      </c>
    </row>
    <row r="1473" spans="1:3">
      <c r="A1473" s="181">
        <v>5724</v>
      </c>
      <c r="B1473" s="181">
        <v>30</v>
      </c>
      <c r="C1473" s="180" t="str">
        <f t="shared" si="22"/>
        <v>SA</v>
      </c>
    </row>
    <row r="1474" spans="1:3">
      <c r="A1474" s="181">
        <v>5725</v>
      </c>
      <c r="B1474" s="181">
        <v>30</v>
      </c>
      <c r="C1474" s="180" t="str">
        <f t="shared" ref="C1474:C1537" si="23">IF(OR(A1474&lt;=299,AND(A1474&lt;3000,A1474&gt;=1000)),"NSW",IF(AND(A1474&lt;=999,A1474&gt;=800),"NT",IF(OR(AND(A1474&lt;=8999,A1474&gt;=8000),AND(A1474&lt;=3999,A1474&gt;=3000)),"VIC",IF(OR(AND(A1474&lt;=9999,A1474&gt;=9000),AND(A1474&lt;=4999,A1474&gt;=4000)),"QLD",IF(AND(A1474&lt;=5999,A1474&gt;=5000),"SA",IF(AND(A1474&lt;=6999,A1474&gt;=6000),"WA","TAS"))))))</f>
        <v>SA</v>
      </c>
    </row>
    <row r="1475" spans="1:3">
      <c r="A1475" s="181">
        <v>5730</v>
      </c>
      <c r="B1475" s="181">
        <v>31</v>
      </c>
      <c r="C1475" s="180" t="str">
        <f t="shared" si="23"/>
        <v>SA</v>
      </c>
    </row>
    <row r="1476" spans="1:3">
      <c r="A1476" s="181">
        <v>5731</v>
      </c>
      <c r="B1476" s="181">
        <v>31</v>
      </c>
      <c r="C1476" s="180" t="str">
        <f t="shared" si="23"/>
        <v>SA</v>
      </c>
    </row>
    <row r="1477" spans="1:3">
      <c r="A1477" s="181">
        <v>5732</v>
      </c>
      <c r="B1477" s="181">
        <v>31</v>
      </c>
      <c r="C1477" s="180" t="str">
        <f t="shared" si="23"/>
        <v>SA</v>
      </c>
    </row>
    <row r="1478" spans="1:3">
      <c r="A1478" s="181">
        <v>5733</v>
      </c>
      <c r="B1478" s="181">
        <v>31</v>
      </c>
      <c r="C1478" s="180" t="str">
        <f t="shared" si="23"/>
        <v>SA</v>
      </c>
    </row>
    <row r="1479" spans="1:3">
      <c r="A1479" s="181">
        <v>5734</v>
      </c>
      <c r="B1479" s="181">
        <v>31</v>
      </c>
      <c r="C1479" s="180" t="str">
        <f t="shared" si="23"/>
        <v>SA</v>
      </c>
    </row>
    <row r="1480" spans="1:3">
      <c r="A1480" s="181">
        <v>5373</v>
      </c>
      <c r="B1480" s="181">
        <v>32</v>
      </c>
      <c r="C1480" s="180" t="str">
        <f t="shared" si="23"/>
        <v>SA</v>
      </c>
    </row>
    <row r="1481" spans="1:3">
      <c r="A1481" s="181">
        <v>5374</v>
      </c>
      <c r="B1481" s="181">
        <v>32</v>
      </c>
      <c r="C1481" s="180" t="str">
        <f t="shared" si="23"/>
        <v>SA</v>
      </c>
    </row>
    <row r="1482" spans="1:3">
      <c r="A1482" s="181">
        <v>5381</v>
      </c>
      <c r="B1482" s="181">
        <v>32</v>
      </c>
      <c r="C1482" s="180" t="str">
        <f t="shared" si="23"/>
        <v>SA</v>
      </c>
    </row>
    <row r="1483" spans="1:3">
      <c r="A1483" s="181">
        <v>5400</v>
      </c>
      <c r="B1483" s="181">
        <v>32</v>
      </c>
      <c r="C1483" s="180" t="str">
        <f t="shared" si="23"/>
        <v>SA</v>
      </c>
    </row>
    <row r="1484" spans="1:3">
      <c r="A1484" s="181">
        <v>5401</v>
      </c>
      <c r="B1484" s="181">
        <v>32</v>
      </c>
      <c r="C1484" s="180" t="str">
        <f t="shared" si="23"/>
        <v>SA</v>
      </c>
    </row>
    <row r="1485" spans="1:3">
      <c r="A1485" s="181">
        <v>5410</v>
      </c>
      <c r="B1485" s="181">
        <v>32</v>
      </c>
      <c r="C1485" s="180" t="str">
        <f t="shared" si="23"/>
        <v>SA</v>
      </c>
    </row>
    <row r="1486" spans="1:3">
      <c r="A1486" s="181">
        <v>5411</v>
      </c>
      <c r="B1486" s="181">
        <v>32</v>
      </c>
      <c r="C1486" s="180" t="str">
        <f t="shared" si="23"/>
        <v>SA</v>
      </c>
    </row>
    <row r="1487" spans="1:3">
      <c r="A1487" s="181">
        <v>5412</v>
      </c>
      <c r="B1487" s="181">
        <v>32</v>
      </c>
      <c r="C1487" s="180" t="str">
        <f t="shared" si="23"/>
        <v>SA</v>
      </c>
    </row>
    <row r="1488" spans="1:3">
      <c r="A1488" s="181">
        <v>5413</v>
      </c>
      <c r="B1488" s="181">
        <v>32</v>
      </c>
      <c r="C1488" s="180" t="str">
        <f t="shared" si="23"/>
        <v>SA</v>
      </c>
    </row>
    <row r="1489" spans="1:3">
      <c r="A1489" s="181">
        <v>5414</v>
      </c>
      <c r="B1489" s="181">
        <v>32</v>
      </c>
      <c r="C1489" s="180" t="str">
        <f t="shared" si="23"/>
        <v>SA</v>
      </c>
    </row>
    <row r="1490" spans="1:3">
      <c r="A1490" s="181">
        <v>5415</v>
      </c>
      <c r="B1490" s="181">
        <v>32</v>
      </c>
      <c r="C1490" s="180" t="str">
        <f t="shared" si="23"/>
        <v>SA</v>
      </c>
    </row>
    <row r="1491" spans="1:3">
      <c r="A1491" s="181">
        <v>5416</v>
      </c>
      <c r="B1491" s="181">
        <v>32</v>
      </c>
      <c r="C1491" s="180" t="str">
        <f t="shared" si="23"/>
        <v>SA</v>
      </c>
    </row>
    <row r="1492" spans="1:3">
      <c r="A1492" s="181">
        <v>5417</v>
      </c>
      <c r="B1492" s="181">
        <v>32</v>
      </c>
      <c r="C1492" s="180" t="str">
        <f t="shared" si="23"/>
        <v>SA</v>
      </c>
    </row>
    <row r="1493" spans="1:3">
      <c r="A1493" s="181">
        <v>5418</v>
      </c>
      <c r="B1493" s="181">
        <v>32</v>
      </c>
      <c r="C1493" s="180" t="str">
        <f t="shared" si="23"/>
        <v>SA</v>
      </c>
    </row>
    <row r="1494" spans="1:3">
      <c r="A1494" s="181">
        <v>5419</v>
      </c>
      <c r="B1494" s="181">
        <v>32</v>
      </c>
      <c r="C1494" s="180" t="str">
        <f t="shared" si="23"/>
        <v>SA</v>
      </c>
    </row>
    <row r="1495" spans="1:3">
      <c r="A1495" s="181">
        <v>5420</v>
      </c>
      <c r="B1495" s="181">
        <v>32</v>
      </c>
      <c r="C1495" s="180" t="str">
        <f t="shared" si="23"/>
        <v>SA</v>
      </c>
    </row>
    <row r="1496" spans="1:3">
      <c r="A1496" s="181">
        <v>5421</v>
      </c>
      <c r="B1496" s="181">
        <v>32</v>
      </c>
      <c r="C1496" s="180" t="str">
        <f t="shared" si="23"/>
        <v>SA</v>
      </c>
    </row>
    <row r="1497" spans="1:3">
      <c r="A1497" s="181">
        <v>5422</v>
      </c>
      <c r="B1497" s="181">
        <v>32</v>
      </c>
      <c r="C1497" s="180" t="str">
        <f t="shared" si="23"/>
        <v>SA</v>
      </c>
    </row>
    <row r="1498" spans="1:3">
      <c r="A1498" s="181">
        <v>5430</v>
      </c>
      <c r="B1498" s="181">
        <v>32</v>
      </c>
      <c r="C1498" s="180" t="str">
        <f t="shared" si="23"/>
        <v>SA</v>
      </c>
    </row>
    <row r="1499" spans="1:3">
      <c r="A1499" s="181">
        <v>5431</v>
      </c>
      <c r="B1499" s="181">
        <v>32</v>
      </c>
      <c r="C1499" s="180" t="str">
        <f t="shared" si="23"/>
        <v>SA</v>
      </c>
    </row>
    <row r="1500" spans="1:3">
      <c r="A1500" s="181">
        <v>5432</v>
      </c>
      <c r="B1500" s="181">
        <v>32</v>
      </c>
      <c r="C1500" s="180" t="str">
        <f t="shared" si="23"/>
        <v>SA</v>
      </c>
    </row>
    <row r="1501" spans="1:3">
      <c r="A1501" s="181">
        <v>5433</v>
      </c>
      <c r="B1501" s="181">
        <v>32</v>
      </c>
      <c r="C1501" s="180" t="str">
        <f t="shared" si="23"/>
        <v>SA</v>
      </c>
    </row>
    <row r="1502" spans="1:3">
      <c r="A1502" s="181">
        <v>5434</v>
      </c>
      <c r="B1502" s="181">
        <v>32</v>
      </c>
      <c r="C1502" s="180" t="str">
        <f t="shared" si="23"/>
        <v>SA</v>
      </c>
    </row>
    <row r="1503" spans="1:3">
      <c r="A1503" s="181">
        <v>5440</v>
      </c>
      <c r="B1503" s="181">
        <v>32</v>
      </c>
      <c r="C1503" s="180" t="str">
        <f t="shared" si="23"/>
        <v>SA</v>
      </c>
    </row>
    <row r="1504" spans="1:3">
      <c r="A1504" s="181">
        <v>5451</v>
      </c>
      <c r="B1504" s="181">
        <v>32</v>
      </c>
      <c r="C1504" s="180" t="str">
        <f t="shared" si="23"/>
        <v>SA</v>
      </c>
    </row>
    <row r="1505" spans="1:3">
      <c r="A1505" s="181">
        <v>5452</v>
      </c>
      <c r="B1505" s="181">
        <v>32</v>
      </c>
      <c r="C1505" s="180" t="str">
        <f t="shared" si="23"/>
        <v>SA</v>
      </c>
    </row>
    <row r="1506" spans="1:3">
      <c r="A1506" s="181">
        <v>5453</v>
      </c>
      <c r="B1506" s="181">
        <v>32</v>
      </c>
      <c r="C1506" s="180" t="str">
        <f t="shared" si="23"/>
        <v>SA</v>
      </c>
    </row>
    <row r="1507" spans="1:3">
      <c r="A1507" s="181">
        <v>5454</v>
      </c>
      <c r="B1507" s="181">
        <v>32</v>
      </c>
      <c r="C1507" s="180" t="str">
        <f t="shared" si="23"/>
        <v>SA</v>
      </c>
    </row>
    <row r="1508" spans="1:3">
      <c r="A1508" s="181">
        <v>5455</v>
      </c>
      <c r="B1508" s="181">
        <v>32</v>
      </c>
      <c r="C1508" s="180" t="str">
        <f t="shared" si="23"/>
        <v>SA</v>
      </c>
    </row>
    <row r="1509" spans="1:3">
      <c r="A1509" s="181">
        <v>5460</v>
      </c>
      <c r="B1509" s="181">
        <v>32</v>
      </c>
      <c r="C1509" s="180" t="str">
        <f t="shared" si="23"/>
        <v>SA</v>
      </c>
    </row>
    <row r="1510" spans="1:3">
      <c r="A1510" s="181">
        <v>5461</v>
      </c>
      <c r="B1510" s="181">
        <v>32</v>
      </c>
      <c r="C1510" s="180" t="str">
        <f t="shared" si="23"/>
        <v>SA</v>
      </c>
    </row>
    <row r="1511" spans="1:3">
      <c r="A1511" s="181">
        <v>5462</v>
      </c>
      <c r="B1511" s="181">
        <v>32</v>
      </c>
      <c r="C1511" s="180" t="str">
        <f t="shared" si="23"/>
        <v>SA</v>
      </c>
    </row>
    <row r="1512" spans="1:3">
      <c r="A1512" s="181">
        <v>5464</v>
      </c>
      <c r="B1512" s="181">
        <v>32</v>
      </c>
      <c r="C1512" s="180" t="str">
        <f t="shared" si="23"/>
        <v>SA</v>
      </c>
    </row>
    <row r="1513" spans="1:3">
      <c r="A1513" s="181">
        <v>5470</v>
      </c>
      <c r="B1513" s="181">
        <v>32</v>
      </c>
      <c r="C1513" s="180" t="str">
        <f t="shared" si="23"/>
        <v>SA</v>
      </c>
    </row>
    <row r="1514" spans="1:3">
      <c r="A1514" s="181">
        <v>5471</v>
      </c>
      <c r="B1514" s="181">
        <v>32</v>
      </c>
      <c r="C1514" s="180" t="str">
        <f t="shared" si="23"/>
        <v>SA</v>
      </c>
    </row>
    <row r="1515" spans="1:3">
      <c r="A1515" s="181">
        <v>5472</v>
      </c>
      <c r="B1515" s="181">
        <v>32</v>
      </c>
      <c r="C1515" s="180" t="str">
        <f t="shared" si="23"/>
        <v>SA</v>
      </c>
    </row>
    <row r="1516" spans="1:3">
      <c r="A1516" s="181">
        <v>5473</v>
      </c>
      <c r="B1516" s="181">
        <v>32</v>
      </c>
      <c r="C1516" s="180" t="str">
        <f t="shared" si="23"/>
        <v>SA</v>
      </c>
    </row>
    <row r="1517" spans="1:3">
      <c r="A1517" s="181">
        <v>5480</v>
      </c>
      <c r="B1517" s="181">
        <v>32</v>
      </c>
      <c r="C1517" s="180" t="str">
        <f t="shared" si="23"/>
        <v>SA</v>
      </c>
    </row>
    <row r="1518" spans="1:3">
      <c r="A1518" s="181">
        <v>5481</v>
      </c>
      <c r="B1518" s="181">
        <v>32</v>
      </c>
      <c r="C1518" s="180" t="str">
        <f t="shared" si="23"/>
        <v>SA</v>
      </c>
    </row>
    <row r="1519" spans="1:3">
      <c r="A1519" s="181">
        <v>5482</v>
      </c>
      <c r="B1519" s="181">
        <v>32</v>
      </c>
      <c r="C1519" s="180" t="str">
        <f t="shared" si="23"/>
        <v>SA</v>
      </c>
    </row>
    <row r="1520" spans="1:3">
      <c r="A1520" s="181">
        <v>5483</v>
      </c>
      <c r="B1520" s="181">
        <v>32</v>
      </c>
      <c r="C1520" s="180" t="str">
        <f t="shared" si="23"/>
        <v>SA</v>
      </c>
    </row>
    <row r="1521" spans="1:3">
      <c r="A1521" s="181">
        <v>5485</v>
      </c>
      <c r="B1521" s="181">
        <v>32</v>
      </c>
      <c r="C1521" s="180" t="str">
        <f t="shared" si="23"/>
        <v>SA</v>
      </c>
    </row>
    <row r="1522" spans="1:3">
      <c r="A1522" s="181">
        <v>5490</v>
      </c>
      <c r="B1522" s="181">
        <v>32</v>
      </c>
      <c r="C1522" s="180" t="str">
        <f t="shared" si="23"/>
        <v>SA</v>
      </c>
    </row>
    <row r="1523" spans="1:3">
      <c r="A1523" s="181">
        <v>5491</v>
      </c>
      <c r="B1523" s="181">
        <v>32</v>
      </c>
      <c r="C1523" s="180" t="str">
        <f t="shared" si="23"/>
        <v>SA</v>
      </c>
    </row>
    <row r="1524" spans="1:3">
      <c r="A1524" s="181">
        <v>5493</v>
      </c>
      <c r="B1524" s="181">
        <v>32</v>
      </c>
      <c r="C1524" s="180" t="str">
        <f t="shared" si="23"/>
        <v>SA</v>
      </c>
    </row>
    <row r="1525" spans="1:3">
      <c r="A1525" s="181">
        <v>5495</v>
      </c>
      <c r="B1525" s="181">
        <v>32</v>
      </c>
      <c r="C1525" s="180" t="str">
        <f t="shared" si="23"/>
        <v>SA</v>
      </c>
    </row>
    <row r="1526" spans="1:3">
      <c r="A1526" s="181">
        <v>5502</v>
      </c>
      <c r="B1526" s="181">
        <v>32</v>
      </c>
      <c r="C1526" s="180" t="str">
        <f t="shared" si="23"/>
        <v>SA</v>
      </c>
    </row>
    <row r="1527" spans="1:3">
      <c r="A1527" s="181">
        <v>5510</v>
      </c>
      <c r="B1527" s="181">
        <v>32</v>
      </c>
      <c r="C1527" s="180" t="str">
        <f t="shared" si="23"/>
        <v>SA</v>
      </c>
    </row>
    <row r="1528" spans="1:3">
      <c r="A1528" s="181">
        <v>5520</v>
      </c>
      <c r="B1528" s="181">
        <v>32</v>
      </c>
      <c r="C1528" s="180" t="str">
        <f t="shared" si="23"/>
        <v>SA</v>
      </c>
    </row>
    <row r="1529" spans="1:3">
      <c r="A1529" s="181">
        <v>5521</v>
      </c>
      <c r="B1529" s="181">
        <v>32</v>
      </c>
      <c r="C1529" s="180" t="str">
        <f t="shared" si="23"/>
        <v>SA</v>
      </c>
    </row>
    <row r="1530" spans="1:3">
      <c r="A1530" s="181">
        <v>5522</v>
      </c>
      <c r="B1530" s="181">
        <v>32</v>
      </c>
      <c r="C1530" s="180" t="str">
        <f t="shared" si="23"/>
        <v>SA</v>
      </c>
    </row>
    <row r="1531" spans="1:3">
      <c r="A1531" s="181">
        <v>5523</v>
      </c>
      <c r="B1531" s="181">
        <v>32</v>
      </c>
      <c r="C1531" s="180" t="str">
        <f t="shared" si="23"/>
        <v>SA</v>
      </c>
    </row>
    <row r="1532" spans="1:3">
      <c r="A1532" s="181">
        <v>5540</v>
      </c>
      <c r="B1532" s="181">
        <v>32</v>
      </c>
      <c r="C1532" s="180" t="str">
        <f t="shared" si="23"/>
        <v>SA</v>
      </c>
    </row>
    <row r="1533" spans="1:3">
      <c r="A1533" s="181">
        <v>5550</v>
      </c>
      <c r="B1533" s="181">
        <v>32</v>
      </c>
      <c r="C1533" s="180" t="str">
        <f t="shared" si="23"/>
        <v>SA</v>
      </c>
    </row>
    <row r="1534" spans="1:3">
      <c r="A1534" s="181">
        <v>5560</v>
      </c>
      <c r="B1534" s="181">
        <v>32</v>
      </c>
      <c r="C1534" s="180" t="str">
        <f t="shared" si="23"/>
        <v>SA</v>
      </c>
    </row>
    <row r="1535" spans="1:3">
      <c r="A1535" s="181">
        <v>5700</v>
      </c>
      <c r="B1535" s="181">
        <v>32</v>
      </c>
      <c r="C1535" s="180" t="str">
        <f t="shared" si="23"/>
        <v>SA</v>
      </c>
    </row>
    <row r="1536" spans="1:3">
      <c r="A1536" s="181">
        <v>5710</v>
      </c>
      <c r="B1536" s="181">
        <v>32</v>
      </c>
      <c r="C1536" s="180" t="str">
        <f t="shared" si="23"/>
        <v>SA</v>
      </c>
    </row>
    <row r="1537" spans="1:3">
      <c r="A1537" s="181">
        <v>5000</v>
      </c>
      <c r="B1537" s="181">
        <v>33</v>
      </c>
      <c r="C1537" s="180" t="str">
        <f t="shared" si="23"/>
        <v>SA</v>
      </c>
    </row>
    <row r="1538" spans="1:3">
      <c r="A1538" s="181">
        <v>5001</v>
      </c>
      <c r="B1538" s="181">
        <v>33</v>
      </c>
      <c r="C1538" s="180" t="str">
        <f t="shared" ref="C1538:C1601" si="24">IF(OR(A1538&lt;=299,AND(A1538&lt;3000,A1538&gt;=1000)),"NSW",IF(AND(A1538&lt;=999,A1538&gt;=800),"NT",IF(OR(AND(A1538&lt;=8999,A1538&gt;=8000),AND(A1538&lt;=3999,A1538&gt;=3000)),"VIC",IF(OR(AND(A1538&lt;=9999,A1538&gt;=9000),AND(A1538&lt;=4999,A1538&gt;=4000)),"QLD",IF(AND(A1538&lt;=5999,A1538&gt;=5000),"SA",IF(AND(A1538&lt;=6999,A1538&gt;=6000),"WA","TAS"))))))</f>
        <v>SA</v>
      </c>
    </row>
    <row r="1539" spans="1:3">
      <c r="A1539" s="181">
        <v>5005</v>
      </c>
      <c r="B1539" s="181">
        <v>33</v>
      </c>
      <c r="C1539" s="180" t="str">
        <f t="shared" si="24"/>
        <v>SA</v>
      </c>
    </row>
    <row r="1540" spans="1:3">
      <c r="A1540" s="181">
        <v>5006</v>
      </c>
      <c r="B1540" s="181">
        <v>33</v>
      </c>
      <c r="C1540" s="180" t="str">
        <f t="shared" si="24"/>
        <v>SA</v>
      </c>
    </row>
    <row r="1541" spans="1:3">
      <c r="A1541" s="181">
        <v>5007</v>
      </c>
      <c r="B1541" s="181">
        <v>33</v>
      </c>
      <c r="C1541" s="180" t="str">
        <f t="shared" si="24"/>
        <v>SA</v>
      </c>
    </row>
    <row r="1542" spans="1:3">
      <c r="A1542" s="181">
        <v>5008</v>
      </c>
      <c r="B1542" s="181">
        <v>33</v>
      </c>
      <c r="C1542" s="180" t="str">
        <f t="shared" si="24"/>
        <v>SA</v>
      </c>
    </row>
    <row r="1543" spans="1:3">
      <c r="A1543" s="181">
        <v>5009</v>
      </c>
      <c r="B1543" s="181">
        <v>33</v>
      </c>
      <c r="C1543" s="180" t="str">
        <f t="shared" si="24"/>
        <v>SA</v>
      </c>
    </row>
    <row r="1544" spans="1:3">
      <c r="A1544" s="181">
        <v>5010</v>
      </c>
      <c r="B1544" s="181">
        <v>33</v>
      </c>
      <c r="C1544" s="180" t="str">
        <f t="shared" si="24"/>
        <v>SA</v>
      </c>
    </row>
    <row r="1545" spans="1:3">
      <c r="A1545" s="181">
        <v>5011</v>
      </c>
      <c r="B1545" s="181">
        <v>33</v>
      </c>
      <c r="C1545" s="180" t="str">
        <f t="shared" si="24"/>
        <v>SA</v>
      </c>
    </row>
    <row r="1546" spans="1:3">
      <c r="A1546" s="181">
        <v>5012</v>
      </c>
      <c r="B1546" s="181">
        <v>33</v>
      </c>
      <c r="C1546" s="180" t="str">
        <f t="shared" si="24"/>
        <v>SA</v>
      </c>
    </row>
    <row r="1547" spans="1:3">
      <c r="A1547" s="181">
        <v>5013</v>
      </c>
      <c r="B1547" s="181">
        <v>33</v>
      </c>
      <c r="C1547" s="180" t="str">
        <f t="shared" si="24"/>
        <v>SA</v>
      </c>
    </row>
    <row r="1548" spans="1:3">
      <c r="A1548" s="181">
        <v>5014</v>
      </c>
      <c r="B1548" s="181">
        <v>33</v>
      </c>
      <c r="C1548" s="180" t="str">
        <f t="shared" si="24"/>
        <v>SA</v>
      </c>
    </row>
    <row r="1549" spans="1:3">
      <c r="A1549" s="181">
        <v>5015</v>
      </c>
      <c r="B1549" s="181">
        <v>33</v>
      </c>
      <c r="C1549" s="180" t="str">
        <f t="shared" si="24"/>
        <v>SA</v>
      </c>
    </row>
    <row r="1550" spans="1:3">
      <c r="A1550" s="181">
        <v>5016</v>
      </c>
      <c r="B1550" s="181">
        <v>33</v>
      </c>
      <c r="C1550" s="180" t="str">
        <f t="shared" si="24"/>
        <v>SA</v>
      </c>
    </row>
    <row r="1551" spans="1:3">
      <c r="A1551" s="181">
        <v>5017</v>
      </c>
      <c r="B1551" s="181">
        <v>33</v>
      </c>
      <c r="C1551" s="180" t="str">
        <f t="shared" si="24"/>
        <v>SA</v>
      </c>
    </row>
    <row r="1552" spans="1:3">
      <c r="A1552" s="181">
        <v>5018</v>
      </c>
      <c r="B1552" s="181">
        <v>33</v>
      </c>
      <c r="C1552" s="180" t="str">
        <f t="shared" si="24"/>
        <v>SA</v>
      </c>
    </row>
    <row r="1553" spans="1:3">
      <c r="A1553" s="181">
        <v>5019</v>
      </c>
      <c r="B1553" s="181">
        <v>33</v>
      </c>
      <c r="C1553" s="180" t="str">
        <f t="shared" si="24"/>
        <v>SA</v>
      </c>
    </row>
    <row r="1554" spans="1:3">
      <c r="A1554" s="181">
        <v>5020</v>
      </c>
      <c r="B1554" s="181">
        <v>33</v>
      </c>
      <c r="C1554" s="180" t="str">
        <f t="shared" si="24"/>
        <v>SA</v>
      </c>
    </row>
    <row r="1555" spans="1:3">
      <c r="A1555" s="181">
        <v>5021</v>
      </c>
      <c r="B1555" s="181">
        <v>33</v>
      </c>
      <c r="C1555" s="180" t="str">
        <f t="shared" si="24"/>
        <v>SA</v>
      </c>
    </row>
    <row r="1556" spans="1:3">
      <c r="A1556" s="181">
        <v>5022</v>
      </c>
      <c r="B1556" s="181">
        <v>33</v>
      </c>
      <c r="C1556" s="180" t="str">
        <f t="shared" si="24"/>
        <v>SA</v>
      </c>
    </row>
    <row r="1557" spans="1:3">
      <c r="A1557" s="181">
        <v>5023</v>
      </c>
      <c r="B1557" s="181">
        <v>33</v>
      </c>
      <c r="C1557" s="180" t="str">
        <f t="shared" si="24"/>
        <v>SA</v>
      </c>
    </row>
    <row r="1558" spans="1:3">
      <c r="A1558" s="181">
        <v>5024</v>
      </c>
      <c r="B1558" s="181">
        <v>33</v>
      </c>
      <c r="C1558" s="180" t="str">
        <f t="shared" si="24"/>
        <v>SA</v>
      </c>
    </row>
    <row r="1559" spans="1:3">
      <c r="A1559" s="181">
        <v>5025</v>
      </c>
      <c r="B1559" s="181">
        <v>33</v>
      </c>
      <c r="C1559" s="180" t="str">
        <f t="shared" si="24"/>
        <v>SA</v>
      </c>
    </row>
    <row r="1560" spans="1:3">
      <c r="A1560" s="181">
        <v>5031</v>
      </c>
      <c r="B1560" s="181">
        <v>33</v>
      </c>
      <c r="C1560" s="180" t="str">
        <f t="shared" si="24"/>
        <v>SA</v>
      </c>
    </row>
    <row r="1561" spans="1:3">
      <c r="A1561" s="181">
        <v>5032</v>
      </c>
      <c r="B1561" s="181">
        <v>33</v>
      </c>
      <c r="C1561" s="180" t="str">
        <f t="shared" si="24"/>
        <v>SA</v>
      </c>
    </row>
    <row r="1562" spans="1:3">
      <c r="A1562" s="181">
        <v>5033</v>
      </c>
      <c r="B1562" s="181">
        <v>33</v>
      </c>
      <c r="C1562" s="180" t="str">
        <f t="shared" si="24"/>
        <v>SA</v>
      </c>
    </row>
    <row r="1563" spans="1:3">
      <c r="A1563" s="181">
        <v>5034</v>
      </c>
      <c r="B1563" s="181">
        <v>33</v>
      </c>
      <c r="C1563" s="180" t="str">
        <f t="shared" si="24"/>
        <v>SA</v>
      </c>
    </row>
    <row r="1564" spans="1:3">
      <c r="A1564" s="181">
        <v>5035</v>
      </c>
      <c r="B1564" s="181">
        <v>33</v>
      </c>
      <c r="C1564" s="180" t="str">
        <f t="shared" si="24"/>
        <v>SA</v>
      </c>
    </row>
    <row r="1565" spans="1:3">
      <c r="A1565" s="181">
        <v>5037</v>
      </c>
      <c r="B1565" s="181">
        <v>33</v>
      </c>
      <c r="C1565" s="180" t="str">
        <f t="shared" si="24"/>
        <v>SA</v>
      </c>
    </row>
    <row r="1566" spans="1:3">
      <c r="A1566" s="181">
        <v>5038</v>
      </c>
      <c r="B1566" s="181">
        <v>33</v>
      </c>
      <c r="C1566" s="180" t="str">
        <f t="shared" si="24"/>
        <v>SA</v>
      </c>
    </row>
    <row r="1567" spans="1:3">
      <c r="A1567" s="181">
        <v>5039</v>
      </c>
      <c r="B1567" s="181">
        <v>33</v>
      </c>
      <c r="C1567" s="180" t="str">
        <f t="shared" si="24"/>
        <v>SA</v>
      </c>
    </row>
    <row r="1568" spans="1:3">
      <c r="A1568" s="181">
        <v>5040</v>
      </c>
      <c r="B1568" s="181">
        <v>33</v>
      </c>
      <c r="C1568" s="180" t="str">
        <f t="shared" si="24"/>
        <v>SA</v>
      </c>
    </row>
    <row r="1569" spans="1:3">
      <c r="A1569" s="181">
        <v>5041</v>
      </c>
      <c r="B1569" s="181">
        <v>33</v>
      </c>
      <c r="C1569" s="180" t="str">
        <f t="shared" si="24"/>
        <v>SA</v>
      </c>
    </row>
    <row r="1570" spans="1:3">
      <c r="A1570" s="181">
        <v>5042</v>
      </c>
      <c r="B1570" s="181">
        <v>33</v>
      </c>
      <c r="C1570" s="180" t="str">
        <f t="shared" si="24"/>
        <v>SA</v>
      </c>
    </row>
    <row r="1571" spans="1:3">
      <c r="A1571" s="181">
        <v>5043</v>
      </c>
      <c r="B1571" s="181">
        <v>33</v>
      </c>
      <c r="C1571" s="180" t="str">
        <f t="shared" si="24"/>
        <v>SA</v>
      </c>
    </row>
    <row r="1572" spans="1:3">
      <c r="A1572" s="181">
        <v>5044</v>
      </c>
      <c r="B1572" s="181">
        <v>33</v>
      </c>
      <c r="C1572" s="180" t="str">
        <f t="shared" si="24"/>
        <v>SA</v>
      </c>
    </row>
    <row r="1573" spans="1:3">
      <c r="A1573" s="181">
        <v>5045</v>
      </c>
      <c r="B1573" s="181">
        <v>33</v>
      </c>
      <c r="C1573" s="180" t="str">
        <f t="shared" si="24"/>
        <v>SA</v>
      </c>
    </row>
    <row r="1574" spans="1:3">
      <c r="A1574" s="181">
        <v>5046</v>
      </c>
      <c r="B1574" s="181">
        <v>33</v>
      </c>
      <c r="C1574" s="180" t="str">
        <f t="shared" si="24"/>
        <v>SA</v>
      </c>
    </row>
    <row r="1575" spans="1:3">
      <c r="A1575" s="181">
        <v>5047</v>
      </c>
      <c r="B1575" s="181">
        <v>33</v>
      </c>
      <c r="C1575" s="180" t="str">
        <f t="shared" si="24"/>
        <v>SA</v>
      </c>
    </row>
    <row r="1576" spans="1:3">
      <c r="A1576" s="181">
        <v>5048</v>
      </c>
      <c r="B1576" s="181">
        <v>33</v>
      </c>
      <c r="C1576" s="180" t="str">
        <f t="shared" si="24"/>
        <v>SA</v>
      </c>
    </row>
    <row r="1577" spans="1:3">
      <c r="A1577" s="181">
        <v>5049</v>
      </c>
      <c r="B1577" s="181">
        <v>33</v>
      </c>
      <c r="C1577" s="180" t="str">
        <f t="shared" si="24"/>
        <v>SA</v>
      </c>
    </row>
    <row r="1578" spans="1:3">
      <c r="A1578" s="181">
        <v>5050</v>
      </c>
      <c r="B1578" s="181">
        <v>33</v>
      </c>
      <c r="C1578" s="180" t="str">
        <f t="shared" si="24"/>
        <v>SA</v>
      </c>
    </row>
    <row r="1579" spans="1:3">
      <c r="A1579" s="181">
        <v>5051</v>
      </c>
      <c r="B1579" s="181">
        <v>33</v>
      </c>
      <c r="C1579" s="180" t="str">
        <f t="shared" si="24"/>
        <v>SA</v>
      </c>
    </row>
    <row r="1580" spans="1:3">
      <c r="A1580" s="181">
        <v>5052</v>
      </c>
      <c r="B1580" s="181">
        <v>33</v>
      </c>
      <c r="C1580" s="180" t="str">
        <f t="shared" si="24"/>
        <v>SA</v>
      </c>
    </row>
    <row r="1581" spans="1:3">
      <c r="A1581" s="181">
        <v>5061</v>
      </c>
      <c r="B1581" s="181">
        <v>33</v>
      </c>
      <c r="C1581" s="180" t="str">
        <f t="shared" si="24"/>
        <v>SA</v>
      </c>
    </row>
    <row r="1582" spans="1:3">
      <c r="A1582" s="181">
        <v>5062</v>
      </c>
      <c r="B1582" s="181">
        <v>33</v>
      </c>
      <c r="C1582" s="180" t="str">
        <f t="shared" si="24"/>
        <v>SA</v>
      </c>
    </row>
    <row r="1583" spans="1:3">
      <c r="A1583" s="181">
        <v>5063</v>
      </c>
      <c r="B1583" s="181">
        <v>33</v>
      </c>
      <c r="C1583" s="180" t="str">
        <f t="shared" si="24"/>
        <v>SA</v>
      </c>
    </row>
    <row r="1584" spans="1:3">
      <c r="A1584" s="181">
        <v>5064</v>
      </c>
      <c r="B1584" s="181">
        <v>33</v>
      </c>
      <c r="C1584" s="180" t="str">
        <f t="shared" si="24"/>
        <v>SA</v>
      </c>
    </row>
    <row r="1585" spans="1:3">
      <c r="A1585" s="181">
        <v>5065</v>
      </c>
      <c r="B1585" s="181">
        <v>33</v>
      </c>
      <c r="C1585" s="180" t="str">
        <f t="shared" si="24"/>
        <v>SA</v>
      </c>
    </row>
    <row r="1586" spans="1:3">
      <c r="A1586" s="181">
        <v>5066</v>
      </c>
      <c r="B1586" s="181">
        <v>33</v>
      </c>
      <c r="C1586" s="180" t="str">
        <f t="shared" si="24"/>
        <v>SA</v>
      </c>
    </row>
    <row r="1587" spans="1:3">
      <c r="A1587" s="181">
        <v>5067</v>
      </c>
      <c r="B1587" s="181">
        <v>33</v>
      </c>
      <c r="C1587" s="180" t="str">
        <f t="shared" si="24"/>
        <v>SA</v>
      </c>
    </row>
    <row r="1588" spans="1:3">
      <c r="A1588" s="181">
        <v>5068</v>
      </c>
      <c r="B1588" s="181">
        <v>33</v>
      </c>
      <c r="C1588" s="180" t="str">
        <f t="shared" si="24"/>
        <v>SA</v>
      </c>
    </row>
    <row r="1589" spans="1:3">
      <c r="A1589" s="181">
        <v>5069</v>
      </c>
      <c r="B1589" s="181">
        <v>33</v>
      </c>
      <c r="C1589" s="180" t="str">
        <f t="shared" si="24"/>
        <v>SA</v>
      </c>
    </row>
    <row r="1590" spans="1:3">
      <c r="A1590" s="181">
        <v>5070</v>
      </c>
      <c r="B1590" s="181">
        <v>33</v>
      </c>
      <c r="C1590" s="180" t="str">
        <f t="shared" si="24"/>
        <v>SA</v>
      </c>
    </row>
    <row r="1591" spans="1:3">
      <c r="A1591" s="181">
        <v>5071</v>
      </c>
      <c r="B1591" s="181">
        <v>33</v>
      </c>
      <c r="C1591" s="180" t="str">
        <f t="shared" si="24"/>
        <v>SA</v>
      </c>
    </row>
    <row r="1592" spans="1:3">
      <c r="A1592" s="181">
        <v>5072</v>
      </c>
      <c r="B1592" s="181">
        <v>33</v>
      </c>
      <c r="C1592" s="180" t="str">
        <f t="shared" si="24"/>
        <v>SA</v>
      </c>
    </row>
    <row r="1593" spans="1:3">
      <c r="A1593" s="181">
        <v>5073</v>
      </c>
      <c r="B1593" s="181">
        <v>33</v>
      </c>
      <c r="C1593" s="180" t="str">
        <f t="shared" si="24"/>
        <v>SA</v>
      </c>
    </row>
    <row r="1594" spans="1:3">
      <c r="A1594" s="181">
        <v>5074</v>
      </c>
      <c r="B1594" s="181">
        <v>33</v>
      </c>
      <c r="C1594" s="180" t="str">
        <f t="shared" si="24"/>
        <v>SA</v>
      </c>
    </row>
    <row r="1595" spans="1:3">
      <c r="A1595" s="181">
        <v>5075</v>
      </c>
      <c r="B1595" s="181">
        <v>33</v>
      </c>
      <c r="C1595" s="180" t="str">
        <f t="shared" si="24"/>
        <v>SA</v>
      </c>
    </row>
    <row r="1596" spans="1:3">
      <c r="A1596" s="181">
        <v>5076</v>
      </c>
      <c r="B1596" s="181">
        <v>33</v>
      </c>
      <c r="C1596" s="180" t="str">
        <f t="shared" si="24"/>
        <v>SA</v>
      </c>
    </row>
    <row r="1597" spans="1:3">
      <c r="A1597" s="181">
        <v>5081</v>
      </c>
      <c r="B1597" s="181">
        <v>33</v>
      </c>
      <c r="C1597" s="180" t="str">
        <f t="shared" si="24"/>
        <v>SA</v>
      </c>
    </row>
    <row r="1598" spans="1:3">
      <c r="A1598" s="181">
        <v>5082</v>
      </c>
      <c r="B1598" s="181">
        <v>33</v>
      </c>
      <c r="C1598" s="180" t="str">
        <f t="shared" si="24"/>
        <v>SA</v>
      </c>
    </row>
    <row r="1599" spans="1:3">
      <c r="A1599" s="181">
        <v>5083</v>
      </c>
      <c r="B1599" s="181">
        <v>33</v>
      </c>
      <c r="C1599" s="180" t="str">
        <f t="shared" si="24"/>
        <v>SA</v>
      </c>
    </row>
    <row r="1600" spans="1:3">
      <c r="A1600" s="181">
        <v>5084</v>
      </c>
      <c r="B1600" s="181">
        <v>33</v>
      </c>
      <c r="C1600" s="180" t="str">
        <f t="shared" si="24"/>
        <v>SA</v>
      </c>
    </row>
    <row r="1601" spans="1:3">
      <c r="A1601" s="181">
        <v>5085</v>
      </c>
      <c r="B1601" s="181">
        <v>33</v>
      </c>
      <c r="C1601" s="180" t="str">
        <f t="shared" si="24"/>
        <v>SA</v>
      </c>
    </row>
    <row r="1602" spans="1:3">
      <c r="A1602" s="181">
        <v>5086</v>
      </c>
      <c r="B1602" s="181">
        <v>33</v>
      </c>
      <c r="C1602" s="180" t="str">
        <f t="shared" ref="C1602:C1665" si="25">IF(OR(A1602&lt;=299,AND(A1602&lt;3000,A1602&gt;=1000)),"NSW",IF(AND(A1602&lt;=999,A1602&gt;=800),"NT",IF(OR(AND(A1602&lt;=8999,A1602&gt;=8000),AND(A1602&lt;=3999,A1602&gt;=3000)),"VIC",IF(OR(AND(A1602&lt;=9999,A1602&gt;=9000),AND(A1602&lt;=4999,A1602&gt;=4000)),"QLD",IF(AND(A1602&lt;=5999,A1602&gt;=5000),"SA",IF(AND(A1602&lt;=6999,A1602&gt;=6000),"WA","TAS"))))))</f>
        <v>SA</v>
      </c>
    </row>
    <row r="1603" spans="1:3">
      <c r="A1603" s="181">
        <v>5087</v>
      </c>
      <c r="B1603" s="181">
        <v>33</v>
      </c>
      <c r="C1603" s="180" t="str">
        <f t="shared" si="25"/>
        <v>SA</v>
      </c>
    </row>
    <row r="1604" spans="1:3">
      <c r="A1604" s="181">
        <v>5088</v>
      </c>
      <c r="B1604" s="181">
        <v>33</v>
      </c>
      <c r="C1604" s="180" t="str">
        <f t="shared" si="25"/>
        <v>SA</v>
      </c>
    </row>
    <row r="1605" spans="1:3">
      <c r="A1605" s="181">
        <v>5089</v>
      </c>
      <c r="B1605" s="181">
        <v>33</v>
      </c>
      <c r="C1605" s="180" t="str">
        <f t="shared" si="25"/>
        <v>SA</v>
      </c>
    </row>
    <row r="1606" spans="1:3">
      <c r="A1606" s="181">
        <v>5090</v>
      </c>
      <c r="B1606" s="181">
        <v>33</v>
      </c>
      <c r="C1606" s="180" t="str">
        <f t="shared" si="25"/>
        <v>SA</v>
      </c>
    </row>
    <row r="1607" spans="1:3">
      <c r="A1607" s="181">
        <v>5091</v>
      </c>
      <c r="B1607" s="181">
        <v>33</v>
      </c>
      <c r="C1607" s="180" t="str">
        <f t="shared" si="25"/>
        <v>SA</v>
      </c>
    </row>
    <row r="1608" spans="1:3">
      <c r="A1608" s="181">
        <v>5092</v>
      </c>
      <c r="B1608" s="181">
        <v>33</v>
      </c>
      <c r="C1608" s="180" t="str">
        <f t="shared" si="25"/>
        <v>SA</v>
      </c>
    </row>
    <row r="1609" spans="1:3">
      <c r="A1609" s="181">
        <v>5093</v>
      </c>
      <c r="B1609" s="181">
        <v>33</v>
      </c>
      <c r="C1609" s="180" t="str">
        <f t="shared" si="25"/>
        <v>SA</v>
      </c>
    </row>
    <row r="1610" spans="1:3">
      <c r="A1610" s="181">
        <v>5094</v>
      </c>
      <c r="B1610" s="181">
        <v>33</v>
      </c>
      <c r="C1610" s="180" t="str">
        <f t="shared" si="25"/>
        <v>SA</v>
      </c>
    </row>
    <row r="1611" spans="1:3">
      <c r="A1611" s="181">
        <v>5095</v>
      </c>
      <c r="B1611" s="181">
        <v>33</v>
      </c>
      <c r="C1611" s="180" t="str">
        <f t="shared" si="25"/>
        <v>SA</v>
      </c>
    </row>
    <row r="1612" spans="1:3">
      <c r="A1612" s="181">
        <v>5096</v>
      </c>
      <c r="B1612" s="181">
        <v>33</v>
      </c>
      <c r="C1612" s="180" t="str">
        <f t="shared" si="25"/>
        <v>SA</v>
      </c>
    </row>
    <row r="1613" spans="1:3">
      <c r="A1613" s="181">
        <v>5097</v>
      </c>
      <c r="B1613" s="181">
        <v>33</v>
      </c>
      <c r="C1613" s="180" t="str">
        <f t="shared" si="25"/>
        <v>SA</v>
      </c>
    </row>
    <row r="1614" spans="1:3">
      <c r="A1614" s="181">
        <v>5098</v>
      </c>
      <c r="B1614" s="181">
        <v>33</v>
      </c>
      <c r="C1614" s="180" t="str">
        <f t="shared" si="25"/>
        <v>SA</v>
      </c>
    </row>
    <row r="1615" spans="1:3">
      <c r="A1615" s="181">
        <v>5106</v>
      </c>
      <c r="B1615" s="181">
        <v>33</v>
      </c>
      <c r="C1615" s="180" t="str">
        <f t="shared" si="25"/>
        <v>SA</v>
      </c>
    </row>
    <row r="1616" spans="1:3">
      <c r="A1616" s="181">
        <v>5107</v>
      </c>
      <c r="B1616" s="181">
        <v>33</v>
      </c>
      <c r="C1616" s="180" t="str">
        <f t="shared" si="25"/>
        <v>SA</v>
      </c>
    </row>
    <row r="1617" spans="1:3">
      <c r="A1617" s="181">
        <v>5108</v>
      </c>
      <c r="B1617" s="181">
        <v>33</v>
      </c>
      <c r="C1617" s="180" t="str">
        <f t="shared" si="25"/>
        <v>SA</v>
      </c>
    </row>
    <row r="1618" spans="1:3">
      <c r="A1618" s="181">
        <v>5109</v>
      </c>
      <c r="B1618" s="181">
        <v>33</v>
      </c>
      <c r="C1618" s="180" t="str">
        <f t="shared" si="25"/>
        <v>SA</v>
      </c>
    </row>
    <row r="1619" spans="1:3">
      <c r="A1619" s="181">
        <v>5110</v>
      </c>
      <c r="B1619" s="181">
        <v>33</v>
      </c>
      <c r="C1619" s="180" t="str">
        <f t="shared" si="25"/>
        <v>SA</v>
      </c>
    </row>
    <row r="1620" spans="1:3">
      <c r="A1620" s="181">
        <v>5111</v>
      </c>
      <c r="B1620" s="181">
        <v>33</v>
      </c>
      <c r="C1620" s="180" t="str">
        <f t="shared" si="25"/>
        <v>SA</v>
      </c>
    </row>
    <row r="1621" spans="1:3">
      <c r="A1621" s="181">
        <v>5112</v>
      </c>
      <c r="B1621" s="181">
        <v>33</v>
      </c>
      <c r="C1621" s="180" t="str">
        <f t="shared" si="25"/>
        <v>SA</v>
      </c>
    </row>
    <row r="1622" spans="1:3">
      <c r="A1622" s="181">
        <v>5113</v>
      </c>
      <c r="B1622" s="181">
        <v>33</v>
      </c>
      <c r="C1622" s="180" t="str">
        <f t="shared" si="25"/>
        <v>SA</v>
      </c>
    </row>
    <row r="1623" spans="1:3">
      <c r="A1623" s="181">
        <v>5114</v>
      </c>
      <c r="B1623" s="181">
        <v>33</v>
      </c>
      <c r="C1623" s="180" t="str">
        <f t="shared" si="25"/>
        <v>SA</v>
      </c>
    </row>
    <row r="1624" spans="1:3">
      <c r="A1624" s="181">
        <v>5115</v>
      </c>
      <c r="B1624" s="181">
        <v>33</v>
      </c>
      <c r="C1624" s="180" t="str">
        <f t="shared" si="25"/>
        <v>SA</v>
      </c>
    </row>
    <row r="1625" spans="1:3">
      <c r="A1625" s="181">
        <v>5116</v>
      </c>
      <c r="B1625" s="181">
        <v>33</v>
      </c>
      <c r="C1625" s="180" t="str">
        <f t="shared" si="25"/>
        <v>SA</v>
      </c>
    </row>
    <row r="1626" spans="1:3">
      <c r="A1626" s="181">
        <v>5117</v>
      </c>
      <c r="B1626" s="181">
        <v>33</v>
      </c>
      <c r="C1626" s="180" t="str">
        <f t="shared" si="25"/>
        <v>SA</v>
      </c>
    </row>
    <row r="1627" spans="1:3">
      <c r="A1627" s="181">
        <v>5118</v>
      </c>
      <c r="B1627" s="181">
        <v>33</v>
      </c>
      <c r="C1627" s="180" t="str">
        <f t="shared" si="25"/>
        <v>SA</v>
      </c>
    </row>
    <row r="1628" spans="1:3">
      <c r="A1628" s="181">
        <v>5120</v>
      </c>
      <c r="B1628" s="181">
        <v>33</v>
      </c>
      <c r="C1628" s="180" t="str">
        <f t="shared" si="25"/>
        <v>SA</v>
      </c>
    </row>
    <row r="1629" spans="1:3">
      <c r="A1629" s="181">
        <v>5121</v>
      </c>
      <c r="B1629" s="181">
        <v>33</v>
      </c>
      <c r="C1629" s="180" t="str">
        <f t="shared" si="25"/>
        <v>SA</v>
      </c>
    </row>
    <row r="1630" spans="1:3">
      <c r="A1630" s="181">
        <v>5125</v>
      </c>
      <c r="B1630" s="181">
        <v>33</v>
      </c>
      <c r="C1630" s="180" t="str">
        <f t="shared" si="25"/>
        <v>SA</v>
      </c>
    </row>
    <row r="1631" spans="1:3">
      <c r="A1631" s="181">
        <v>5126</v>
      </c>
      <c r="B1631" s="181">
        <v>33</v>
      </c>
      <c r="C1631" s="180" t="str">
        <f t="shared" si="25"/>
        <v>SA</v>
      </c>
    </row>
    <row r="1632" spans="1:3">
      <c r="A1632" s="181">
        <v>5127</v>
      </c>
      <c r="B1632" s="181">
        <v>33</v>
      </c>
      <c r="C1632" s="180" t="str">
        <f t="shared" si="25"/>
        <v>SA</v>
      </c>
    </row>
    <row r="1633" spans="1:3">
      <c r="A1633" s="181">
        <v>5131</v>
      </c>
      <c r="B1633" s="181">
        <v>33</v>
      </c>
      <c r="C1633" s="180" t="str">
        <f t="shared" si="25"/>
        <v>SA</v>
      </c>
    </row>
    <row r="1634" spans="1:3">
      <c r="A1634" s="181">
        <v>5132</v>
      </c>
      <c r="B1634" s="181">
        <v>33</v>
      </c>
      <c r="C1634" s="180" t="str">
        <f t="shared" si="25"/>
        <v>SA</v>
      </c>
    </row>
    <row r="1635" spans="1:3">
      <c r="A1635" s="181">
        <v>5133</v>
      </c>
      <c r="B1635" s="181">
        <v>33</v>
      </c>
      <c r="C1635" s="180" t="str">
        <f t="shared" si="25"/>
        <v>SA</v>
      </c>
    </row>
    <row r="1636" spans="1:3">
      <c r="A1636" s="181">
        <v>5134</v>
      </c>
      <c r="B1636" s="181">
        <v>33</v>
      </c>
      <c r="C1636" s="180" t="str">
        <f t="shared" si="25"/>
        <v>SA</v>
      </c>
    </row>
    <row r="1637" spans="1:3">
      <c r="A1637" s="181">
        <v>5136</v>
      </c>
      <c r="B1637" s="181">
        <v>33</v>
      </c>
      <c r="C1637" s="180" t="str">
        <f t="shared" si="25"/>
        <v>SA</v>
      </c>
    </row>
    <row r="1638" spans="1:3">
      <c r="A1638" s="181">
        <v>5137</v>
      </c>
      <c r="B1638" s="181">
        <v>33</v>
      </c>
      <c r="C1638" s="180" t="str">
        <f t="shared" si="25"/>
        <v>SA</v>
      </c>
    </row>
    <row r="1639" spans="1:3">
      <c r="A1639" s="181">
        <v>5138</v>
      </c>
      <c r="B1639" s="181">
        <v>33</v>
      </c>
      <c r="C1639" s="180" t="str">
        <f t="shared" si="25"/>
        <v>SA</v>
      </c>
    </row>
    <row r="1640" spans="1:3">
      <c r="A1640" s="181">
        <v>5139</v>
      </c>
      <c r="B1640" s="181">
        <v>33</v>
      </c>
      <c r="C1640" s="180" t="str">
        <f t="shared" si="25"/>
        <v>SA</v>
      </c>
    </row>
    <row r="1641" spans="1:3">
      <c r="A1641" s="181">
        <v>5140</v>
      </c>
      <c r="B1641" s="181">
        <v>33</v>
      </c>
      <c r="C1641" s="180" t="str">
        <f t="shared" si="25"/>
        <v>SA</v>
      </c>
    </row>
    <row r="1642" spans="1:3">
      <c r="A1642" s="181">
        <v>5141</v>
      </c>
      <c r="B1642" s="181">
        <v>33</v>
      </c>
      <c r="C1642" s="180" t="str">
        <f t="shared" si="25"/>
        <v>SA</v>
      </c>
    </row>
    <row r="1643" spans="1:3">
      <c r="A1643" s="181">
        <v>5142</v>
      </c>
      <c r="B1643" s="181">
        <v>33</v>
      </c>
      <c r="C1643" s="180" t="str">
        <f t="shared" si="25"/>
        <v>SA</v>
      </c>
    </row>
    <row r="1644" spans="1:3">
      <c r="A1644" s="181">
        <v>5144</v>
      </c>
      <c r="B1644" s="181">
        <v>33</v>
      </c>
      <c r="C1644" s="180" t="str">
        <f t="shared" si="25"/>
        <v>SA</v>
      </c>
    </row>
    <row r="1645" spans="1:3">
      <c r="A1645" s="181">
        <v>5150</v>
      </c>
      <c r="B1645" s="181">
        <v>33</v>
      </c>
      <c r="C1645" s="180" t="str">
        <f t="shared" si="25"/>
        <v>SA</v>
      </c>
    </row>
    <row r="1646" spans="1:3">
      <c r="A1646" s="181">
        <v>5151</v>
      </c>
      <c r="B1646" s="181">
        <v>33</v>
      </c>
      <c r="C1646" s="180" t="str">
        <f t="shared" si="25"/>
        <v>SA</v>
      </c>
    </row>
    <row r="1647" spans="1:3">
      <c r="A1647" s="181">
        <v>5152</v>
      </c>
      <c r="B1647" s="181">
        <v>33</v>
      </c>
      <c r="C1647" s="180" t="str">
        <f t="shared" si="25"/>
        <v>SA</v>
      </c>
    </row>
    <row r="1648" spans="1:3">
      <c r="A1648" s="181">
        <v>5153</v>
      </c>
      <c r="B1648" s="181">
        <v>33</v>
      </c>
      <c r="C1648" s="180" t="str">
        <f t="shared" si="25"/>
        <v>SA</v>
      </c>
    </row>
    <row r="1649" spans="1:3">
      <c r="A1649" s="181">
        <v>5154</v>
      </c>
      <c r="B1649" s="181">
        <v>33</v>
      </c>
      <c r="C1649" s="180" t="str">
        <f t="shared" si="25"/>
        <v>SA</v>
      </c>
    </row>
    <row r="1650" spans="1:3">
      <c r="A1650" s="181">
        <v>5155</v>
      </c>
      <c r="B1650" s="181">
        <v>33</v>
      </c>
      <c r="C1650" s="180" t="str">
        <f t="shared" si="25"/>
        <v>SA</v>
      </c>
    </row>
    <row r="1651" spans="1:3">
      <c r="A1651" s="181">
        <v>5156</v>
      </c>
      <c r="B1651" s="181">
        <v>33</v>
      </c>
      <c r="C1651" s="180" t="str">
        <f t="shared" si="25"/>
        <v>SA</v>
      </c>
    </row>
    <row r="1652" spans="1:3">
      <c r="A1652" s="181">
        <v>5157</v>
      </c>
      <c r="B1652" s="181">
        <v>33</v>
      </c>
      <c r="C1652" s="180" t="str">
        <f t="shared" si="25"/>
        <v>SA</v>
      </c>
    </row>
    <row r="1653" spans="1:3">
      <c r="A1653" s="181">
        <v>5158</v>
      </c>
      <c r="B1653" s="181">
        <v>33</v>
      </c>
      <c r="C1653" s="180" t="str">
        <f t="shared" si="25"/>
        <v>SA</v>
      </c>
    </row>
    <row r="1654" spans="1:3">
      <c r="A1654" s="181">
        <v>5159</v>
      </c>
      <c r="B1654" s="181">
        <v>33</v>
      </c>
      <c r="C1654" s="180" t="str">
        <f t="shared" si="25"/>
        <v>SA</v>
      </c>
    </row>
    <row r="1655" spans="1:3">
      <c r="A1655" s="181">
        <v>5160</v>
      </c>
      <c r="B1655" s="181">
        <v>33</v>
      </c>
      <c r="C1655" s="180" t="str">
        <f t="shared" si="25"/>
        <v>SA</v>
      </c>
    </row>
    <row r="1656" spans="1:3">
      <c r="A1656" s="181">
        <v>5161</v>
      </c>
      <c r="B1656" s="181">
        <v>33</v>
      </c>
      <c r="C1656" s="180" t="str">
        <f t="shared" si="25"/>
        <v>SA</v>
      </c>
    </row>
    <row r="1657" spans="1:3">
      <c r="A1657" s="181">
        <v>5162</v>
      </c>
      <c r="B1657" s="181">
        <v>33</v>
      </c>
      <c r="C1657" s="180" t="str">
        <f t="shared" si="25"/>
        <v>SA</v>
      </c>
    </row>
    <row r="1658" spans="1:3">
      <c r="A1658" s="181">
        <v>5163</v>
      </c>
      <c r="B1658" s="181">
        <v>33</v>
      </c>
      <c r="C1658" s="180" t="str">
        <f t="shared" si="25"/>
        <v>SA</v>
      </c>
    </row>
    <row r="1659" spans="1:3">
      <c r="A1659" s="181">
        <v>5164</v>
      </c>
      <c r="B1659" s="181">
        <v>33</v>
      </c>
      <c r="C1659" s="180" t="str">
        <f t="shared" si="25"/>
        <v>SA</v>
      </c>
    </row>
    <row r="1660" spans="1:3">
      <c r="A1660" s="181">
        <v>5165</v>
      </c>
      <c r="B1660" s="181">
        <v>33</v>
      </c>
      <c r="C1660" s="180" t="str">
        <f t="shared" si="25"/>
        <v>SA</v>
      </c>
    </row>
    <row r="1661" spans="1:3">
      <c r="A1661" s="181">
        <v>5166</v>
      </c>
      <c r="B1661" s="181">
        <v>33</v>
      </c>
      <c r="C1661" s="180" t="str">
        <f t="shared" si="25"/>
        <v>SA</v>
      </c>
    </row>
    <row r="1662" spans="1:3">
      <c r="A1662" s="181">
        <v>5167</v>
      </c>
      <c r="B1662" s="181">
        <v>33</v>
      </c>
      <c r="C1662" s="180" t="str">
        <f t="shared" si="25"/>
        <v>SA</v>
      </c>
    </row>
    <row r="1663" spans="1:3">
      <c r="A1663" s="181">
        <v>5168</v>
      </c>
      <c r="B1663" s="181">
        <v>33</v>
      </c>
      <c r="C1663" s="180" t="str">
        <f t="shared" si="25"/>
        <v>SA</v>
      </c>
    </row>
    <row r="1664" spans="1:3">
      <c r="A1664" s="181">
        <v>5169</v>
      </c>
      <c r="B1664" s="181">
        <v>33</v>
      </c>
      <c r="C1664" s="180" t="str">
        <f t="shared" si="25"/>
        <v>SA</v>
      </c>
    </row>
    <row r="1665" spans="1:3">
      <c r="A1665" s="181">
        <v>5170</v>
      </c>
      <c r="B1665" s="181">
        <v>33</v>
      </c>
      <c r="C1665" s="180" t="str">
        <f t="shared" si="25"/>
        <v>SA</v>
      </c>
    </row>
    <row r="1666" spans="1:3">
      <c r="A1666" s="181">
        <v>5171</v>
      </c>
      <c r="B1666" s="181">
        <v>33</v>
      </c>
      <c r="C1666" s="180" t="str">
        <f t="shared" ref="C1666:C1729" si="26">IF(OR(A1666&lt;=299,AND(A1666&lt;3000,A1666&gt;=1000)),"NSW",IF(AND(A1666&lt;=999,A1666&gt;=800),"NT",IF(OR(AND(A1666&lt;=8999,A1666&gt;=8000),AND(A1666&lt;=3999,A1666&gt;=3000)),"VIC",IF(OR(AND(A1666&lt;=9999,A1666&gt;=9000),AND(A1666&lt;=4999,A1666&gt;=4000)),"QLD",IF(AND(A1666&lt;=5999,A1666&gt;=5000),"SA",IF(AND(A1666&lt;=6999,A1666&gt;=6000),"WA","TAS"))))))</f>
        <v>SA</v>
      </c>
    </row>
    <row r="1667" spans="1:3">
      <c r="A1667" s="181">
        <v>5172</v>
      </c>
      <c r="B1667" s="181">
        <v>33</v>
      </c>
      <c r="C1667" s="180" t="str">
        <f t="shared" si="26"/>
        <v>SA</v>
      </c>
    </row>
    <row r="1668" spans="1:3">
      <c r="A1668" s="181">
        <v>5173</v>
      </c>
      <c r="B1668" s="181">
        <v>33</v>
      </c>
      <c r="C1668" s="180" t="str">
        <f t="shared" si="26"/>
        <v>SA</v>
      </c>
    </row>
    <row r="1669" spans="1:3">
      <c r="A1669" s="181">
        <v>5174</v>
      </c>
      <c r="B1669" s="181">
        <v>33</v>
      </c>
      <c r="C1669" s="180" t="str">
        <f t="shared" si="26"/>
        <v>SA</v>
      </c>
    </row>
    <row r="1670" spans="1:3">
      <c r="A1670" s="181">
        <v>5201</v>
      </c>
      <c r="B1670" s="181">
        <v>33</v>
      </c>
      <c r="C1670" s="180" t="str">
        <f t="shared" si="26"/>
        <v>SA</v>
      </c>
    </row>
    <row r="1671" spans="1:3">
      <c r="A1671" s="181">
        <v>5202</v>
      </c>
      <c r="B1671" s="181">
        <v>33</v>
      </c>
      <c r="C1671" s="180" t="str">
        <f t="shared" si="26"/>
        <v>SA</v>
      </c>
    </row>
    <row r="1672" spans="1:3">
      <c r="A1672" s="181">
        <v>5203</v>
      </c>
      <c r="B1672" s="181">
        <v>33</v>
      </c>
      <c r="C1672" s="180" t="str">
        <f t="shared" si="26"/>
        <v>SA</v>
      </c>
    </row>
    <row r="1673" spans="1:3">
      <c r="A1673" s="181">
        <v>5204</v>
      </c>
      <c r="B1673" s="181">
        <v>33</v>
      </c>
      <c r="C1673" s="180" t="str">
        <f t="shared" si="26"/>
        <v>SA</v>
      </c>
    </row>
    <row r="1674" spans="1:3">
      <c r="A1674" s="181">
        <v>5210</v>
      </c>
      <c r="B1674" s="181">
        <v>33</v>
      </c>
      <c r="C1674" s="180" t="str">
        <f t="shared" si="26"/>
        <v>SA</v>
      </c>
    </row>
    <row r="1675" spans="1:3">
      <c r="A1675" s="181">
        <v>5211</v>
      </c>
      <c r="B1675" s="181">
        <v>33</v>
      </c>
      <c r="C1675" s="180" t="str">
        <f t="shared" si="26"/>
        <v>SA</v>
      </c>
    </row>
    <row r="1676" spans="1:3">
      <c r="A1676" s="181">
        <v>5212</v>
      </c>
      <c r="B1676" s="181">
        <v>33</v>
      </c>
      <c r="C1676" s="180" t="str">
        <f t="shared" si="26"/>
        <v>SA</v>
      </c>
    </row>
    <row r="1677" spans="1:3">
      <c r="A1677" s="181">
        <v>5213</v>
      </c>
      <c r="B1677" s="181">
        <v>33</v>
      </c>
      <c r="C1677" s="180" t="str">
        <f t="shared" si="26"/>
        <v>SA</v>
      </c>
    </row>
    <row r="1678" spans="1:3">
      <c r="A1678" s="181">
        <v>5214</v>
      </c>
      <c r="B1678" s="181">
        <v>33</v>
      </c>
      <c r="C1678" s="180" t="str">
        <f t="shared" si="26"/>
        <v>SA</v>
      </c>
    </row>
    <row r="1679" spans="1:3">
      <c r="A1679" s="181">
        <v>5220</v>
      </c>
      <c r="B1679" s="181">
        <v>33</v>
      </c>
      <c r="C1679" s="180" t="str">
        <f t="shared" si="26"/>
        <v>SA</v>
      </c>
    </row>
    <row r="1680" spans="1:3">
      <c r="A1680" s="181">
        <v>5221</v>
      </c>
      <c r="B1680" s="181">
        <v>33</v>
      </c>
      <c r="C1680" s="180" t="str">
        <f t="shared" si="26"/>
        <v>SA</v>
      </c>
    </row>
    <row r="1681" spans="1:3">
      <c r="A1681" s="181">
        <v>5222</v>
      </c>
      <c r="B1681" s="181">
        <v>33</v>
      </c>
      <c r="C1681" s="180" t="str">
        <f t="shared" si="26"/>
        <v>SA</v>
      </c>
    </row>
    <row r="1682" spans="1:3">
      <c r="A1682" s="181">
        <v>5223</v>
      </c>
      <c r="B1682" s="181">
        <v>33</v>
      </c>
      <c r="C1682" s="180" t="str">
        <f t="shared" si="26"/>
        <v>SA</v>
      </c>
    </row>
    <row r="1683" spans="1:3">
      <c r="A1683" s="181">
        <v>5231</v>
      </c>
      <c r="B1683" s="181">
        <v>33</v>
      </c>
      <c r="C1683" s="180" t="str">
        <f t="shared" si="26"/>
        <v>SA</v>
      </c>
    </row>
    <row r="1684" spans="1:3">
      <c r="A1684" s="181">
        <v>5232</v>
      </c>
      <c r="B1684" s="181">
        <v>33</v>
      </c>
      <c r="C1684" s="180" t="str">
        <f t="shared" si="26"/>
        <v>SA</v>
      </c>
    </row>
    <row r="1685" spans="1:3">
      <c r="A1685" s="181">
        <v>5233</v>
      </c>
      <c r="B1685" s="181">
        <v>33</v>
      </c>
      <c r="C1685" s="180" t="str">
        <f t="shared" si="26"/>
        <v>SA</v>
      </c>
    </row>
    <row r="1686" spans="1:3">
      <c r="A1686" s="181">
        <v>5234</v>
      </c>
      <c r="B1686" s="181">
        <v>33</v>
      </c>
      <c r="C1686" s="180" t="str">
        <f t="shared" si="26"/>
        <v>SA</v>
      </c>
    </row>
    <row r="1687" spans="1:3">
      <c r="A1687" s="181">
        <v>5235</v>
      </c>
      <c r="B1687" s="181">
        <v>33</v>
      </c>
      <c r="C1687" s="180" t="str">
        <f t="shared" si="26"/>
        <v>SA</v>
      </c>
    </row>
    <row r="1688" spans="1:3">
      <c r="A1688" s="181">
        <v>5236</v>
      </c>
      <c r="B1688" s="181">
        <v>33</v>
      </c>
      <c r="C1688" s="180" t="str">
        <f t="shared" si="26"/>
        <v>SA</v>
      </c>
    </row>
    <row r="1689" spans="1:3">
      <c r="A1689" s="181">
        <v>5237</v>
      </c>
      <c r="B1689" s="181">
        <v>33</v>
      </c>
      <c r="C1689" s="180" t="str">
        <f t="shared" si="26"/>
        <v>SA</v>
      </c>
    </row>
    <row r="1690" spans="1:3">
      <c r="A1690" s="181">
        <v>5238</v>
      </c>
      <c r="B1690" s="181">
        <v>33</v>
      </c>
      <c r="C1690" s="180" t="str">
        <f t="shared" si="26"/>
        <v>SA</v>
      </c>
    </row>
    <row r="1691" spans="1:3">
      <c r="A1691" s="181">
        <v>5240</v>
      </c>
      <c r="B1691" s="181">
        <v>33</v>
      </c>
      <c r="C1691" s="180" t="str">
        <f t="shared" si="26"/>
        <v>SA</v>
      </c>
    </row>
    <row r="1692" spans="1:3">
      <c r="A1692" s="181">
        <v>5241</v>
      </c>
      <c r="B1692" s="181">
        <v>33</v>
      </c>
      <c r="C1692" s="180" t="str">
        <f t="shared" si="26"/>
        <v>SA</v>
      </c>
    </row>
    <row r="1693" spans="1:3">
      <c r="A1693" s="181">
        <v>5242</v>
      </c>
      <c r="B1693" s="181">
        <v>33</v>
      </c>
      <c r="C1693" s="180" t="str">
        <f t="shared" si="26"/>
        <v>SA</v>
      </c>
    </row>
    <row r="1694" spans="1:3">
      <c r="A1694" s="181">
        <v>5243</v>
      </c>
      <c r="B1694" s="181">
        <v>33</v>
      </c>
      <c r="C1694" s="180" t="str">
        <f t="shared" si="26"/>
        <v>SA</v>
      </c>
    </row>
    <row r="1695" spans="1:3">
      <c r="A1695" s="181">
        <v>5244</v>
      </c>
      <c r="B1695" s="181">
        <v>33</v>
      </c>
      <c r="C1695" s="180" t="str">
        <f t="shared" si="26"/>
        <v>SA</v>
      </c>
    </row>
    <row r="1696" spans="1:3">
      <c r="A1696" s="181">
        <v>5245</v>
      </c>
      <c r="B1696" s="181">
        <v>33</v>
      </c>
      <c r="C1696" s="180" t="str">
        <f t="shared" si="26"/>
        <v>SA</v>
      </c>
    </row>
    <row r="1697" spans="1:3">
      <c r="A1697" s="181">
        <v>5250</v>
      </c>
      <c r="B1697" s="181">
        <v>33</v>
      </c>
      <c r="C1697" s="180" t="str">
        <f t="shared" si="26"/>
        <v>SA</v>
      </c>
    </row>
    <row r="1698" spans="1:3">
      <c r="A1698" s="181">
        <v>5251</v>
      </c>
      <c r="B1698" s="181">
        <v>33</v>
      </c>
      <c r="C1698" s="180" t="str">
        <f t="shared" si="26"/>
        <v>SA</v>
      </c>
    </row>
    <row r="1699" spans="1:3">
      <c r="A1699" s="181">
        <v>5252</v>
      </c>
      <c r="B1699" s="181">
        <v>33</v>
      </c>
      <c r="C1699" s="180" t="str">
        <f t="shared" si="26"/>
        <v>SA</v>
      </c>
    </row>
    <row r="1700" spans="1:3">
      <c r="A1700" s="181">
        <v>5253</v>
      </c>
      <c r="B1700" s="181">
        <v>33</v>
      </c>
      <c r="C1700" s="180" t="str">
        <f t="shared" si="26"/>
        <v>SA</v>
      </c>
    </row>
    <row r="1701" spans="1:3">
      <c r="A1701" s="181">
        <v>5254</v>
      </c>
      <c r="B1701" s="181">
        <v>33</v>
      </c>
      <c r="C1701" s="180" t="str">
        <f t="shared" si="26"/>
        <v>SA</v>
      </c>
    </row>
    <row r="1702" spans="1:3">
      <c r="A1702" s="181">
        <v>5255</v>
      </c>
      <c r="B1702" s="181">
        <v>33</v>
      </c>
      <c r="C1702" s="180" t="str">
        <f t="shared" si="26"/>
        <v>SA</v>
      </c>
    </row>
    <row r="1703" spans="1:3">
      <c r="A1703" s="181">
        <v>5256</v>
      </c>
      <c r="B1703" s="181">
        <v>33</v>
      </c>
      <c r="C1703" s="180" t="str">
        <f t="shared" si="26"/>
        <v>SA</v>
      </c>
    </row>
    <row r="1704" spans="1:3">
      <c r="A1704" s="181">
        <v>5303</v>
      </c>
      <c r="B1704" s="181">
        <v>33</v>
      </c>
      <c r="C1704" s="180" t="str">
        <f t="shared" si="26"/>
        <v>SA</v>
      </c>
    </row>
    <row r="1705" spans="1:3">
      <c r="A1705" s="181">
        <v>5350</v>
      </c>
      <c r="B1705" s="181">
        <v>33</v>
      </c>
      <c r="C1705" s="180" t="str">
        <f t="shared" si="26"/>
        <v>SA</v>
      </c>
    </row>
    <row r="1706" spans="1:3">
      <c r="A1706" s="181">
        <v>5351</v>
      </c>
      <c r="B1706" s="181">
        <v>33</v>
      </c>
      <c r="C1706" s="180" t="str">
        <f t="shared" si="26"/>
        <v>SA</v>
      </c>
    </row>
    <row r="1707" spans="1:3">
      <c r="A1707" s="181">
        <v>5352</v>
      </c>
      <c r="B1707" s="181">
        <v>33</v>
      </c>
      <c r="C1707" s="180" t="str">
        <f t="shared" si="26"/>
        <v>SA</v>
      </c>
    </row>
    <row r="1708" spans="1:3">
      <c r="A1708" s="181">
        <v>5353</v>
      </c>
      <c r="B1708" s="181">
        <v>33</v>
      </c>
      <c r="C1708" s="180" t="str">
        <f t="shared" si="26"/>
        <v>SA</v>
      </c>
    </row>
    <row r="1709" spans="1:3">
      <c r="A1709" s="181">
        <v>5355</v>
      </c>
      <c r="B1709" s="181">
        <v>33</v>
      </c>
      <c r="C1709" s="180" t="str">
        <f t="shared" si="26"/>
        <v>SA</v>
      </c>
    </row>
    <row r="1710" spans="1:3">
      <c r="A1710" s="181">
        <v>5360</v>
      </c>
      <c r="B1710" s="181">
        <v>33</v>
      </c>
      <c r="C1710" s="180" t="str">
        <f t="shared" si="26"/>
        <v>SA</v>
      </c>
    </row>
    <row r="1711" spans="1:3">
      <c r="A1711" s="181">
        <v>5371</v>
      </c>
      <c r="B1711" s="181">
        <v>33</v>
      </c>
      <c r="C1711" s="180" t="str">
        <f t="shared" si="26"/>
        <v>SA</v>
      </c>
    </row>
    <row r="1712" spans="1:3">
      <c r="A1712" s="181">
        <v>5372</v>
      </c>
      <c r="B1712" s="181">
        <v>33</v>
      </c>
      <c r="C1712" s="180" t="str">
        <f t="shared" si="26"/>
        <v>SA</v>
      </c>
    </row>
    <row r="1713" spans="1:3">
      <c r="A1713" s="181">
        <v>5501</v>
      </c>
      <c r="B1713" s="181">
        <v>33</v>
      </c>
      <c r="C1713" s="180" t="str">
        <f t="shared" si="26"/>
        <v>SA</v>
      </c>
    </row>
    <row r="1714" spans="1:3">
      <c r="A1714" s="181">
        <v>5552</v>
      </c>
      <c r="B1714" s="181">
        <v>33</v>
      </c>
      <c r="C1714" s="180" t="str">
        <f t="shared" si="26"/>
        <v>SA</v>
      </c>
    </row>
    <row r="1715" spans="1:3">
      <c r="A1715" s="181">
        <v>5554</v>
      </c>
      <c r="B1715" s="181">
        <v>33</v>
      </c>
      <c r="C1715" s="180" t="str">
        <f t="shared" si="26"/>
        <v>SA</v>
      </c>
    </row>
    <row r="1716" spans="1:3">
      <c r="A1716" s="181">
        <v>5555</v>
      </c>
      <c r="B1716" s="181">
        <v>33</v>
      </c>
      <c r="C1716" s="180" t="str">
        <f t="shared" si="26"/>
        <v>SA</v>
      </c>
    </row>
    <row r="1717" spans="1:3">
      <c r="A1717" s="181">
        <v>5556</v>
      </c>
      <c r="B1717" s="181">
        <v>33</v>
      </c>
      <c r="C1717" s="180" t="str">
        <f t="shared" si="26"/>
        <v>SA</v>
      </c>
    </row>
    <row r="1718" spans="1:3">
      <c r="A1718" s="181">
        <v>5558</v>
      </c>
      <c r="B1718" s="181">
        <v>33</v>
      </c>
      <c r="C1718" s="180" t="str">
        <f t="shared" si="26"/>
        <v>SA</v>
      </c>
    </row>
    <row r="1719" spans="1:3">
      <c r="A1719" s="181">
        <v>5570</v>
      </c>
      <c r="B1719" s="181">
        <v>33</v>
      </c>
      <c r="C1719" s="180" t="str">
        <f t="shared" si="26"/>
        <v>SA</v>
      </c>
    </row>
    <row r="1720" spans="1:3">
      <c r="A1720" s="181">
        <v>5571</v>
      </c>
      <c r="B1720" s="181">
        <v>33</v>
      </c>
      <c r="C1720" s="180" t="str">
        <f t="shared" si="26"/>
        <v>SA</v>
      </c>
    </row>
    <row r="1721" spans="1:3">
      <c r="A1721" s="181">
        <v>5572</v>
      </c>
      <c r="B1721" s="181">
        <v>33</v>
      </c>
      <c r="C1721" s="180" t="str">
        <f t="shared" si="26"/>
        <v>SA</v>
      </c>
    </row>
    <row r="1722" spans="1:3">
      <c r="A1722" s="181">
        <v>5573</v>
      </c>
      <c r="B1722" s="181">
        <v>33</v>
      </c>
      <c r="C1722" s="180" t="str">
        <f t="shared" si="26"/>
        <v>SA</v>
      </c>
    </row>
    <row r="1723" spans="1:3">
      <c r="A1723" s="181">
        <v>5575</v>
      </c>
      <c r="B1723" s="181">
        <v>33</v>
      </c>
      <c r="C1723" s="180" t="str">
        <f t="shared" si="26"/>
        <v>SA</v>
      </c>
    </row>
    <row r="1724" spans="1:3">
      <c r="A1724" s="181">
        <v>5576</v>
      </c>
      <c r="B1724" s="181">
        <v>33</v>
      </c>
      <c r="C1724" s="180" t="str">
        <f t="shared" si="26"/>
        <v>SA</v>
      </c>
    </row>
    <row r="1725" spans="1:3">
      <c r="A1725" s="181">
        <v>5577</v>
      </c>
      <c r="B1725" s="181">
        <v>33</v>
      </c>
      <c r="C1725" s="180" t="str">
        <f t="shared" si="26"/>
        <v>SA</v>
      </c>
    </row>
    <row r="1726" spans="1:3">
      <c r="A1726" s="181">
        <v>5580</v>
      </c>
      <c r="B1726" s="181">
        <v>33</v>
      </c>
      <c r="C1726" s="180" t="str">
        <f t="shared" si="26"/>
        <v>SA</v>
      </c>
    </row>
    <row r="1727" spans="1:3">
      <c r="A1727" s="181">
        <v>5581</v>
      </c>
      <c r="B1727" s="181">
        <v>33</v>
      </c>
      <c r="C1727" s="180" t="str">
        <f t="shared" si="26"/>
        <v>SA</v>
      </c>
    </row>
    <row r="1728" spans="1:3">
      <c r="A1728" s="181">
        <v>5582</v>
      </c>
      <c r="B1728" s="181">
        <v>33</v>
      </c>
      <c r="C1728" s="180" t="str">
        <f t="shared" si="26"/>
        <v>SA</v>
      </c>
    </row>
    <row r="1729" spans="1:3">
      <c r="A1729" s="181">
        <v>5583</v>
      </c>
      <c r="B1729" s="181">
        <v>33</v>
      </c>
      <c r="C1729" s="180" t="str">
        <f t="shared" si="26"/>
        <v>SA</v>
      </c>
    </row>
    <row r="1730" spans="1:3">
      <c r="A1730" s="181">
        <v>5800</v>
      </c>
      <c r="B1730" s="181">
        <v>33</v>
      </c>
      <c r="C1730" s="180" t="str">
        <f t="shared" ref="C1730:C1793" si="27">IF(OR(A1730&lt;=299,AND(A1730&lt;3000,A1730&gt;=1000)),"NSW",IF(AND(A1730&lt;=999,A1730&gt;=800),"NT",IF(OR(AND(A1730&lt;=8999,A1730&gt;=8000),AND(A1730&lt;=3999,A1730&gt;=3000)),"VIC",IF(OR(AND(A1730&lt;=9999,A1730&gt;=9000),AND(A1730&lt;=4999,A1730&gt;=4000)),"QLD",IF(AND(A1730&lt;=5999,A1730&gt;=5000),"SA",IF(AND(A1730&lt;=6999,A1730&gt;=6000),"WA","TAS"))))))</f>
        <v>SA</v>
      </c>
    </row>
    <row r="1731" spans="1:3">
      <c r="A1731" s="181">
        <v>5810</v>
      </c>
      <c r="B1731" s="181">
        <v>33</v>
      </c>
      <c r="C1731" s="180" t="str">
        <f t="shared" si="27"/>
        <v>SA</v>
      </c>
    </row>
    <row r="1732" spans="1:3">
      <c r="A1732" s="181">
        <v>5839</v>
      </c>
      <c r="B1732" s="181">
        <v>33</v>
      </c>
      <c r="C1732" s="180" t="str">
        <f t="shared" si="27"/>
        <v>SA</v>
      </c>
    </row>
    <row r="1733" spans="1:3">
      <c r="A1733" s="181">
        <v>5880</v>
      </c>
      <c r="B1733" s="181">
        <v>33</v>
      </c>
      <c r="C1733" s="180" t="str">
        <f t="shared" si="27"/>
        <v>SA</v>
      </c>
    </row>
    <row r="1734" spans="1:3">
      <c r="A1734" s="181">
        <v>5881</v>
      </c>
      <c r="B1734" s="181">
        <v>33</v>
      </c>
      <c r="C1734" s="180" t="str">
        <f t="shared" si="27"/>
        <v>SA</v>
      </c>
    </row>
    <row r="1735" spans="1:3">
      <c r="A1735" s="181">
        <v>5882</v>
      </c>
      <c r="B1735" s="181">
        <v>33</v>
      </c>
      <c r="C1735" s="180" t="str">
        <f t="shared" si="27"/>
        <v>SA</v>
      </c>
    </row>
    <row r="1736" spans="1:3">
      <c r="A1736" s="181">
        <v>5883</v>
      </c>
      <c r="B1736" s="181">
        <v>33</v>
      </c>
      <c r="C1736" s="180" t="str">
        <f t="shared" si="27"/>
        <v>SA</v>
      </c>
    </row>
    <row r="1737" spans="1:3">
      <c r="A1737" s="181">
        <v>5884</v>
      </c>
      <c r="B1737" s="181">
        <v>33</v>
      </c>
      <c r="C1737" s="180" t="str">
        <f t="shared" si="27"/>
        <v>SA</v>
      </c>
    </row>
    <row r="1738" spans="1:3">
      <c r="A1738" s="181">
        <v>5885</v>
      </c>
      <c r="B1738" s="181">
        <v>33</v>
      </c>
      <c r="C1738" s="180" t="str">
        <f t="shared" si="27"/>
        <v>SA</v>
      </c>
    </row>
    <row r="1739" spans="1:3">
      <c r="A1739" s="181">
        <v>5886</v>
      </c>
      <c r="B1739" s="181">
        <v>33</v>
      </c>
      <c r="C1739" s="180" t="str">
        <f t="shared" si="27"/>
        <v>SA</v>
      </c>
    </row>
    <row r="1740" spans="1:3">
      <c r="A1740" s="181">
        <v>5887</v>
      </c>
      <c r="B1740" s="181">
        <v>33</v>
      </c>
      <c r="C1740" s="180" t="str">
        <f t="shared" si="27"/>
        <v>SA</v>
      </c>
    </row>
    <row r="1741" spans="1:3">
      <c r="A1741" s="181">
        <v>5888</v>
      </c>
      <c r="B1741" s="181">
        <v>33</v>
      </c>
      <c r="C1741" s="180" t="str">
        <f t="shared" si="27"/>
        <v>SA</v>
      </c>
    </row>
    <row r="1742" spans="1:3">
      <c r="A1742" s="181">
        <v>5889</v>
      </c>
      <c r="B1742" s="181">
        <v>33</v>
      </c>
      <c r="C1742" s="180" t="str">
        <f t="shared" si="27"/>
        <v>SA</v>
      </c>
    </row>
    <row r="1743" spans="1:3">
      <c r="A1743" s="181">
        <v>5942</v>
      </c>
      <c r="B1743" s="181">
        <v>33</v>
      </c>
      <c r="C1743" s="180" t="str">
        <f t="shared" si="27"/>
        <v>SA</v>
      </c>
    </row>
    <row r="1744" spans="1:3">
      <c r="A1744" s="181">
        <v>5950</v>
      </c>
      <c r="B1744" s="181">
        <v>33</v>
      </c>
      <c r="C1744" s="180" t="str">
        <f t="shared" si="27"/>
        <v>SA</v>
      </c>
    </row>
    <row r="1745" spans="1:3">
      <c r="A1745" s="181">
        <v>5259</v>
      </c>
      <c r="B1745" s="181">
        <v>34</v>
      </c>
      <c r="C1745" s="180" t="str">
        <f t="shared" si="27"/>
        <v>SA</v>
      </c>
    </row>
    <row r="1746" spans="1:3">
      <c r="A1746" s="181">
        <v>5260</v>
      </c>
      <c r="B1746" s="181">
        <v>34</v>
      </c>
      <c r="C1746" s="180" t="str">
        <f t="shared" si="27"/>
        <v>SA</v>
      </c>
    </row>
    <row r="1747" spans="1:3">
      <c r="A1747" s="181">
        <v>5261</v>
      </c>
      <c r="B1747" s="181">
        <v>34</v>
      </c>
      <c r="C1747" s="180" t="str">
        <f t="shared" si="27"/>
        <v>SA</v>
      </c>
    </row>
    <row r="1748" spans="1:3">
      <c r="A1748" s="181">
        <v>5264</v>
      </c>
      <c r="B1748" s="181">
        <v>34</v>
      </c>
      <c r="C1748" s="180" t="str">
        <f t="shared" si="27"/>
        <v>SA</v>
      </c>
    </row>
    <row r="1749" spans="1:3">
      <c r="A1749" s="181">
        <v>5265</v>
      </c>
      <c r="B1749" s="181">
        <v>34</v>
      </c>
      <c r="C1749" s="180" t="str">
        <f t="shared" si="27"/>
        <v>SA</v>
      </c>
    </row>
    <row r="1750" spans="1:3">
      <c r="A1750" s="181">
        <v>5266</v>
      </c>
      <c r="B1750" s="181">
        <v>34</v>
      </c>
      <c r="C1750" s="180" t="str">
        <f t="shared" si="27"/>
        <v>SA</v>
      </c>
    </row>
    <row r="1751" spans="1:3">
      <c r="A1751" s="181">
        <v>5301</v>
      </c>
      <c r="B1751" s="181">
        <v>34</v>
      </c>
      <c r="C1751" s="180" t="str">
        <f t="shared" si="27"/>
        <v>SA</v>
      </c>
    </row>
    <row r="1752" spans="1:3">
      <c r="A1752" s="181">
        <v>5302</v>
      </c>
      <c r="B1752" s="181">
        <v>34</v>
      </c>
      <c r="C1752" s="180" t="str">
        <f t="shared" si="27"/>
        <v>SA</v>
      </c>
    </row>
    <row r="1753" spans="1:3">
      <c r="A1753" s="181">
        <v>5304</v>
      </c>
      <c r="B1753" s="181">
        <v>34</v>
      </c>
      <c r="C1753" s="180" t="str">
        <f t="shared" si="27"/>
        <v>SA</v>
      </c>
    </row>
    <row r="1754" spans="1:3">
      <c r="A1754" s="181">
        <v>5306</v>
      </c>
      <c r="B1754" s="181">
        <v>34</v>
      </c>
      <c r="C1754" s="180" t="str">
        <f t="shared" si="27"/>
        <v>SA</v>
      </c>
    </row>
    <row r="1755" spans="1:3">
      <c r="A1755" s="181">
        <v>5307</v>
      </c>
      <c r="B1755" s="181">
        <v>34</v>
      </c>
      <c r="C1755" s="180" t="str">
        <f t="shared" si="27"/>
        <v>SA</v>
      </c>
    </row>
    <row r="1756" spans="1:3">
      <c r="A1756" s="181">
        <v>5308</v>
      </c>
      <c r="B1756" s="181">
        <v>34</v>
      </c>
      <c r="C1756" s="180" t="str">
        <f t="shared" si="27"/>
        <v>SA</v>
      </c>
    </row>
    <row r="1757" spans="1:3">
      <c r="A1757" s="181">
        <v>5309</v>
      </c>
      <c r="B1757" s="181">
        <v>34</v>
      </c>
      <c r="C1757" s="180" t="str">
        <f t="shared" si="27"/>
        <v>SA</v>
      </c>
    </row>
    <row r="1758" spans="1:3">
      <c r="A1758" s="181">
        <v>5310</v>
      </c>
      <c r="B1758" s="181">
        <v>34</v>
      </c>
      <c r="C1758" s="180" t="str">
        <f t="shared" si="27"/>
        <v>SA</v>
      </c>
    </row>
    <row r="1759" spans="1:3">
      <c r="A1759" s="181">
        <v>5311</v>
      </c>
      <c r="B1759" s="181">
        <v>34</v>
      </c>
      <c r="C1759" s="180" t="str">
        <f t="shared" si="27"/>
        <v>SA</v>
      </c>
    </row>
    <row r="1760" spans="1:3">
      <c r="A1760" s="181">
        <v>5312</v>
      </c>
      <c r="B1760" s="181">
        <v>34</v>
      </c>
      <c r="C1760" s="180" t="str">
        <f t="shared" si="27"/>
        <v>SA</v>
      </c>
    </row>
    <row r="1761" spans="1:3">
      <c r="A1761" s="181">
        <v>5320</v>
      </c>
      <c r="B1761" s="181">
        <v>34</v>
      </c>
      <c r="C1761" s="180" t="str">
        <f t="shared" si="27"/>
        <v>SA</v>
      </c>
    </row>
    <row r="1762" spans="1:3">
      <c r="A1762" s="181">
        <v>5321</v>
      </c>
      <c r="B1762" s="181">
        <v>34</v>
      </c>
      <c r="C1762" s="180" t="str">
        <f t="shared" si="27"/>
        <v>SA</v>
      </c>
    </row>
    <row r="1763" spans="1:3">
      <c r="A1763" s="181">
        <v>5322</v>
      </c>
      <c r="B1763" s="181">
        <v>34</v>
      </c>
      <c r="C1763" s="180" t="str">
        <f t="shared" si="27"/>
        <v>SA</v>
      </c>
    </row>
    <row r="1764" spans="1:3">
      <c r="A1764" s="181">
        <v>5330</v>
      </c>
      <c r="B1764" s="181">
        <v>34</v>
      </c>
      <c r="C1764" s="180" t="str">
        <f t="shared" si="27"/>
        <v>SA</v>
      </c>
    </row>
    <row r="1765" spans="1:3">
      <c r="A1765" s="181">
        <v>5331</v>
      </c>
      <c r="B1765" s="181">
        <v>34</v>
      </c>
      <c r="C1765" s="180" t="str">
        <f t="shared" si="27"/>
        <v>SA</v>
      </c>
    </row>
    <row r="1766" spans="1:3">
      <c r="A1766" s="181">
        <v>5332</v>
      </c>
      <c r="B1766" s="181">
        <v>34</v>
      </c>
      <c r="C1766" s="180" t="str">
        <f t="shared" si="27"/>
        <v>SA</v>
      </c>
    </row>
    <row r="1767" spans="1:3">
      <c r="A1767" s="181">
        <v>5333</v>
      </c>
      <c r="B1767" s="181">
        <v>34</v>
      </c>
      <c r="C1767" s="180" t="str">
        <f t="shared" si="27"/>
        <v>SA</v>
      </c>
    </row>
    <row r="1768" spans="1:3">
      <c r="A1768" s="181">
        <v>5340</v>
      </c>
      <c r="B1768" s="181">
        <v>34</v>
      </c>
      <c r="C1768" s="180" t="str">
        <f t="shared" si="27"/>
        <v>SA</v>
      </c>
    </row>
    <row r="1769" spans="1:3">
      <c r="A1769" s="181">
        <v>5341</v>
      </c>
      <c r="B1769" s="181">
        <v>34</v>
      </c>
      <c r="C1769" s="180" t="str">
        <f t="shared" si="27"/>
        <v>SA</v>
      </c>
    </row>
    <row r="1770" spans="1:3">
      <c r="A1770" s="181">
        <v>5342</v>
      </c>
      <c r="B1770" s="181">
        <v>34</v>
      </c>
      <c r="C1770" s="180" t="str">
        <f t="shared" si="27"/>
        <v>SA</v>
      </c>
    </row>
    <row r="1771" spans="1:3">
      <c r="A1771" s="181">
        <v>5343</v>
      </c>
      <c r="B1771" s="181">
        <v>34</v>
      </c>
      <c r="C1771" s="180" t="str">
        <f t="shared" si="27"/>
        <v>SA</v>
      </c>
    </row>
    <row r="1772" spans="1:3">
      <c r="A1772" s="181">
        <v>5344</v>
      </c>
      <c r="B1772" s="181">
        <v>34</v>
      </c>
      <c r="C1772" s="180" t="str">
        <f t="shared" si="27"/>
        <v>SA</v>
      </c>
    </row>
    <row r="1773" spans="1:3">
      <c r="A1773" s="181">
        <v>5345</v>
      </c>
      <c r="B1773" s="181">
        <v>34</v>
      </c>
      <c r="C1773" s="180" t="str">
        <f t="shared" si="27"/>
        <v>SA</v>
      </c>
    </row>
    <row r="1774" spans="1:3">
      <c r="A1774" s="181">
        <v>5346</v>
      </c>
      <c r="B1774" s="181">
        <v>34</v>
      </c>
      <c r="C1774" s="180" t="str">
        <f t="shared" si="27"/>
        <v>SA</v>
      </c>
    </row>
    <row r="1775" spans="1:3">
      <c r="A1775" s="181">
        <v>5354</v>
      </c>
      <c r="B1775" s="181">
        <v>34</v>
      </c>
      <c r="C1775" s="180" t="str">
        <f t="shared" si="27"/>
        <v>SA</v>
      </c>
    </row>
    <row r="1776" spans="1:3">
      <c r="A1776" s="181">
        <v>5356</v>
      </c>
      <c r="B1776" s="181">
        <v>34</v>
      </c>
      <c r="C1776" s="180" t="str">
        <f t="shared" si="27"/>
        <v>SA</v>
      </c>
    </row>
    <row r="1777" spans="1:3">
      <c r="A1777" s="181">
        <v>5357</v>
      </c>
      <c r="B1777" s="181">
        <v>34</v>
      </c>
      <c r="C1777" s="180" t="str">
        <f t="shared" si="27"/>
        <v>SA</v>
      </c>
    </row>
    <row r="1778" spans="1:3">
      <c r="A1778" s="181">
        <v>5262</v>
      </c>
      <c r="B1778" s="181">
        <v>35</v>
      </c>
      <c r="C1778" s="180" t="str">
        <f t="shared" si="27"/>
        <v>SA</v>
      </c>
    </row>
    <row r="1779" spans="1:3">
      <c r="A1779" s="181">
        <v>5263</v>
      </c>
      <c r="B1779" s="181">
        <v>35</v>
      </c>
      <c r="C1779" s="180" t="str">
        <f t="shared" si="27"/>
        <v>SA</v>
      </c>
    </row>
    <row r="1780" spans="1:3">
      <c r="A1780" s="181">
        <v>5267</v>
      </c>
      <c r="B1780" s="181">
        <v>35</v>
      </c>
      <c r="C1780" s="180" t="str">
        <f t="shared" si="27"/>
        <v>SA</v>
      </c>
    </row>
    <row r="1781" spans="1:3">
      <c r="A1781" s="181">
        <v>5268</v>
      </c>
      <c r="B1781" s="181">
        <v>35</v>
      </c>
      <c r="C1781" s="180" t="str">
        <f t="shared" si="27"/>
        <v>SA</v>
      </c>
    </row>
    <row r="1782" spans="1:3">
      <c r="A1782" s="181">
        <v>5269</v>
      </c>
      <c r="B1782" s="181">
        <v>35</v>
      </c>
      <c r="C1782" s="180" t="str">
        <f t="shared" si="27"/>
        <v>SA</v>
      </c>
    </row>
    <row r="1783" spans="1:3">
      <c r="A1783" s="181">
        <v>5270</v>
      </c>
      <c r="B1783" s="181">
        <v>35</v>
      </c>
      <c r="C1783" s="180" t="str">
        <f t="shared" si="27"/>
        <v>SA</v>
      </c>
    </row>
    <row r="1784" spans="1:3">
      <c r="A1784" s="181">
        <v>5271</v>
      </c>
      <c r="B1784" s="181">
        <v>35</v>
      </c>
      <c r="C1784" s="180" t="str">
        <f t="shared" si="27"/>
        <v>SA</v>
      </c>
    </row>
    <row r="1785" spans="1:3">
      <c r="A1785" s="181">
        <v>5272</v>
      </c>
      <c r="B1785" s="181">
        <v>35</v>
      </c>
      <c r="C1785" s="180" t="str">
        <f t="shared" si="27"/>
        <v>SA</v>
      </c>
    </row>
    <row r="1786" spans="1:3">
      <c r="A1786" s="181">
        <v>5273</v>
      </c>
      <c r="B1786" s="181">
        <v>35</v>
      </c>
      <c r="C1786" s="180" t="str">
        <f t="shared" si="27"/>
        <v>SA</v>
      </c>
    </row>
    <row r="1787" spans="1:3">
      <c r="A1787" s="181">
        <v>5275</v>
      </c>
      <c r="B1787" s="181">
        <v>35</v>
      </c>
      <c r="C1787" s="180" t="str">
        <f t="shared" si="27"/>
        <v>SA</v>
      </c>
    </row>
    <row r="1788" spans="1:3">
      <c r="A1788" s="181">
        <v>5276</v>
      </c>
      <c r="B1788" s="181">
        <v>35</v>
      </c>
      <c r="C1788" s="180" t="str">
        <f t="shared" si="27"/>
        <v>SA</v>
      </c>
    </row>
    <row r="1789" spans="1:3">
      <c r="A1789" s="181">
        <v>5277</v>
      </c>
      <c r="B1789" s="181">
        <v>35</v>
      </c>
      <c r="C1789" s="180" t="str">
        <f t="shared" si="27"/>
        <v>SA</v>
      </c>
    </row>
    <row r="1790" spans="1:3">
      <c r="A1790" s="181">
        <v>5278</v>
      </c>
      <c r="B1790" s="181">
        <v>35</v>
      </c>
      <c r="C1790" s="180" t="str">
        <f t="shared" si="27"/>
        <v>SA</v>
      </c>
    </row>
    <row r="1791" spans="1:3">
      <c r="A1791" s="181">
        <v>5279</v>
      </c>
      <c r="B1791" s="181">
        <v>35</v>
      </c>
      <c r="C1791" s="180" t="str">
        <f t="shared" si="27"/>
        <v>SA</v>
      </c>
    </row>
    <row r="1792" spans="1:3">
      <c r="A1792" s="181">
        <v>5280</v>
      </c>
      <c r="B1792" s="181">
        <v>35</v>
      </c>
      <c r="C1792" s="180" t="str">
        <f t="shared" si="27"/>
        <v>SA</v>
      </c>
    </row>
    <row r="1793" spans="1:3">
      <c r="A1793" s="181">
        <v>5290</v>
      </c>
      <c r="B1793" s="181">
        <v>35</v>
      </c>
      <c r="C1793" s="180" t="str">
        <f t="shared" si="27"/>
        <v>SA</v>
      </c>
    </row>
    <row r="1794" spans="1:3">
      <c r="A1794" s="181">
        <v>5291</v>
      </c>
      <c r="B1794" s="181">
        <v>35</v>
      </c>
      <c r="C1794" s="180" t="str">
        <f t="shared" ref="C1794:C1857" si="28">IF(OR(A1794&lt;=299,AND(A1794&lt;3000,A1794&gt;=1000)),"NSW",IF(AND(A1794&lt;=999,A1794&gt;=800),"NT",IF(OR(AND(A1794&lt;=8999,A1794&gt;=8000),AND(A1794&lt;=3999,A1794&gt;=3000)),"VIC",IF(OR(AND(A1794&lt;=9999,A1794&gt;=9000),AND(A1794&lt;=4999,A1794&gt;=4000)),"QLD",IF(AND(A1794&lt;=5999,A1794&gt;=5000),"SA",IF(AND(A1794&lt;=6999,A1794&gt;=6000),"WA","TAS"))))))</f>
        <v>SA</v>
      </c>
    </row>
    <row r="1795" spans="1:3">
      <c r="A1795" s="181">
        <v>4874</v>
      </c>
      <c r="B1795" s="181">
        <v>36</v>
      </c>
      <c r="C1795" s="180" t="str">
        <f t="shared" si="28"/>
        <v>QLD</v>
      </c>
    </row>
    <row r="1796" spans="1:3">
      <c r="A1796" s="181">
        <v>4875</v>
      </c>
      <c r="B1796" s="181">
        <v>36</v>
      </c>
      <c r="C1796" s="180" t="str">
        <f t="shared" si="28"/>
        <v>QLD</v>
      </c>
    </row>
    <row r="1797" spans="1:3">
      <c r="A1797" s="181">
        <v>4876</v>
      </c>
      <c r="B1797" s="181">
        <v>36</v>
      </c>
      <c r="C1797" s="180" t="str">
        <f t="shared" si="28"/>
        <v>QLD</v>
      </c>
    </row>
    <row r="1798" spans="1:3">
      <c r="A1798" s="181">
        <v>4820</v>
      </c>
      <c r="B1798" s="181">
        <v>38</v>
      </c>
      <c r="C1798" s="180" t="str">
        <f t="shared" si="28"/>
        <v>QLD</v>
      </c>
    </row>
    <row r="1799" spans="1:3">
      <c r="A1799" s="181">
        <v>4821</v>
      </c>
      <c r="B1799" s="181">
        <v>38</v>
      </c>
      <c r="C1799" s="180" t="str">
        <f t="shared" si="28"/>
        <v>QLD</v>
      </c>
    </row>
    <row r="1800" spans="1:3">
      <c r="A1800" s="181">
        <v>4822</v>
      </c>
      <c r="B1800" s="181">
        <v>38</v>
      </c>
      <c r="C1800" s="180" t="str">
        <f t="shared" si="28"/>
        <v>QLD</v>
      </c>
    </row>
    <row r="1801" spans="1:3">
      <c r="A1801" s="181">
        <v>4849</v>
      </c>
      <c r="B1801" s="181">
        <v>39</v>
      </c>
      <c r="C1801" s="180" t="str">
        <f t="shared" si="28"/>
        <v>QLD</v>
      </c>
    </row>
    <row r="1802" spans="1:3">
      <c r="A1802" s="181">
        <v>4850</v>
      </c>
      <c r="B1802" s="181">
        <v>39</v>
      </c>
      <c r="C1802" s="180" t="str">
        <f t="shared" si="28"/>
        <v>QLD</v>
      </c>
    </row>
    <row r="1803" spans="1:3">
      <c r="A1803" s="181">
        <v>4852</v>
      </c>
      <c r="B1803" s="181">
        <v>39</v>
      </c>
      <c r="C1803" s="180" t="str">
        <f t="shared" si="28"/>
        <v>QLD</v>
      </c>
    </row>
    <row r="1804" spans="1:3">
      <c r="A1804" s="181">
        <v>4854</v>
      </c>
      <c r="B1804" s="181">
        <v>39</v>
      </c>
      <c r="C1804" s="180" t="str">
        <f t="shared" si="28"/>
        <v>QLD</v>
      </c>
    </row>
    <row r="1805" spans="1:3">
      <c r="A1805" s="181">
        <v>4855</v>
      </c>
      <c r="B1805" s="181">
        <v>39</v>
      </c>
      <c r="C1805" s="180" t="str">
        <f t="shared" si="28"/>
        <v>QLD</v>
      </c>
    </row>
    <row r="1806" spans="1:3">
      <c r="A1806" s="181">
        <v>4856</v>
      </c>
      <c r="B1806" s="181">
        <v>39</v>
      </c>
      <c r="C1806" s="180" t="str">
        <f t="shared" si="28"/>
        <v>QLD</v>
      </c>
    </row>
    <row r="1807" spans="1:3">
      <c r="A1807" s="181">
        <v>4857</v>
      </c>
      <c r="B1807" s="181">
        <v>39</v>
      </c>
      <c r="C1807" s="180" t="str">
        <f t="shared" si="28"/>
        <v>QLD</v>
      </c>
    </row>
    <row r="1808" spans="1:3">
      <c r="A1808" s="181">
        <v>4858</v>
      </c>
      <c r="B1808" s="181">
        <v>39</v>
      </c>
      <c r="C1808" s="180" t="str">
        <f t="shared" si="28"/>
        <v>QLD</v>
      </c>
    </row>
    <row r="1809" spans="1:3">
      <c r="A1809" s="181">
        <v>4859</v>
      </c>
      <c r="B1809" s="181">
        <v>39</v>
      </c>
      <c r="C1809" s="180" t="str">
        <f t="shared" si="28"/>
        <v>QLD</v>
      </c>
    </row>
    <row r="1810" spans="1:3">
      <c r="A1810" s="181">
        <v>4860</v>
      </c>
      <c r="B1810" s="181">
        <v>39</v>
      </c>
      <c r="C1810" s="180" t="str">
        <f t="shared" si="28"/>
        <v>QLD</v>
      </c>
    </row>
    <row r="1811" spans="1:3">
      <c r="A1811" s="181">
        <v>4861</v>
      </c>
      <c r="B1811" s="181">
        <v>39</v>
      </c>
      <c r="C1811" s="180" t="str">
        <f t="shared" si="28"/>
        <v>QLD</v>
      </c>
    </row>
    <row r="1812" spans="1:3">
      <c r="A1812" s="181">
        <v>4865</v>
      </c>
      <c r="B1812" s="181">
        <v>39</v>
      </c>
      <c r="C1812" s="180" t="str">
        <f t="shared" si="28"/>
        <v>QLD</v>
      </c>
    </row>
    <row r="1813" spans="1:3">
      <c r="A1813" s="181">
        <v>4868</v>
      </c>
      <c r="B1813" s="181">
        <v>39</v>
      </c>
      <c r="C1813" s="180" t="str">
        <f t="shared" si="28"/>
        <v>QLD</v>
      </c>
    </row>
    <row r="1814" spans="1:3">
      <c r="A1814" s="181">
        <v>4869</v>
      </c>
      <c r="B1814" s="181">
        <v>39</v>
      </c>
      <c r="C1814" s="180" t="str">
        <f t="shared" si="28"/>
        <v>QLD</v>
      </c>
    </row>
    <row r="1815" spans="1:3">
      <c r="A1815" s="181">
        <v>4870</v>
      </c>
      <c r="B1815" s="181">
        <v>39</v>
      </c>
      <c r="C1815" s="180" t="str">
        <f t="shared" si="28"/>
        <v>QLD</v>
      </c>
    </row>
    <row r="1816" spans="1:3">
      <c r="A1816" s="181">
        <v>4871</v>
      </c>
      <c r="B1816" s="181">
        <v>39</v>
      </c>
      <c r="C1816" s="180" t="str">
        <f t="shared" si="28"/>
        <v>QLD</v>
      </c>
    </row>
    <row r="1817" spans="1:3">
      <c r="A1817" s="181">
        <v>4872</v>
      </c>
      <c r="B1817" s="181">
        <v>39</v>
      </c>
      <c r="C1817" s="180" t="str">
        <f t="shared" si="28"/>
        <v>QLD</v>
      </c>
    </row>
    <row r="1818" spans="1:3">
      <c r="A1818" s="181">
        <v>4873</v>
      </c>
      <c r="B1818" s="181">
        <v>39</v>
      </c>
      <c r="C1818" s="180" t="str">
        <f t="shared" si="28"/>
        <v>QLD</v>
      </c>
    </row>
    <row r="1819" spans="1:3">
      <c r="A1819" s="181">
        <v>4878</v>
      </c>
      <c r="B1819" s="181">
        <v>39</v>
      </c>
      <c r="C1819" s="180" t="str">
        <f t="shared" si="28"/>
        <v>QLD</v>
      </c>
    </row>
    <row r="1820" spans="1:3">
      <c r="A1820" s="181">
        <v>4879</v>
      </c>
      <c r="B1820" s="181">
        <v>39</v>
      </c>
      <c r="C1820" s="180" t="str">
        <f t="shared" si="28"/>
        <v>QLD</v>
      </c>
    </row>
    <row r="1821" spans="1:3">
      <c r="A1821" s="181">
        <v>4880</v>
      </c>
      <c r="B1821" s="181">
        <v>39</v>
      </c>
      <c r="C1821" s="180" t="str">
        <f t="shared" si="28"/>
        <v>QLD</v>
      </c>
    </row>
    <row r="1822" spans="1:3">
      <c r="A1822" s="181">
        <v>4882</v>
      </c>
      <c r="B1822" s="181">
        <v>39</v>
      </c>
      <c r="C1822" s="180" t="str">
        <f t="shared" si="28"/>
        <v>QLD</v>
      </c>
    </row>
    <row r="1823" spans="1:3">
      <c r="A1823" s="181">
        <v>4883</v>
      </c>
      <c r="B1823" s="181">
        <v>39</v>
      </c>
      <c r="C1823" s="180" t="str">
        <f t="shared" si="28"/>
        <v>QLD</v>
      </c>
    </row>
    <row r="1824" spans="1:3">
      <c r="A1824" s="181">
        <v>4885</v>
      </c>
      <c r="B1824" s="181">
        <v>39</v>
      </c>
      <c r="C1824" s="180" t="str">
        <f t="shared" si="28"/>
        <v>QLD</v>
      </c>
    </row>
    <row r="1825" spans="1:3">
      <c r="A1825" s="181">
        <v>4886</v>
      </c>
      <c r="B1825" s="181">
        <v>39</v>
      </c>
      <c r="C1825" s="180" t="str">
        <f t="shared" si="28"/>
        <v>QLD</v>
      </c>
    </row>
    <row r="1826" spans="1:3">
      <c r="A1826" s="181">
        <v>4890</v>
      </c>
      <c r="B1826" s="181">
        <v>39</v>
      </c>
      <c r="C1826" s="180" t="str">
        <f t="shared" si="28"/>
        <v>QLD</v>
      </c>
    </row>
    <row r="1827" spans="1:3">
      <c r="A1827" s="181">
        <v>4891</v>
      </c>
      <c r="B1827" s="181">
        <v>39</v>
      </c>
      <c r="C1827" s="180" t="str">
        <f t="shared" si="28"/>
        <v>QLD</v>
      </c>
    </row>
    <row r="1828" spans="1:3">
      <c r="A1828" s="181">
        <v>4806</v>
      </c>
      <c r="B1828" s="181">
        <v>41</v>
      </c>
      <c r="C1828" s="180" t="str">
        <f t="shared" si="28"/>
        <v>QLD</v>
      </c>
    </row>
    <row r="1829" spans="1:3">
      <c r="A1829" s="181">
        <v>4807</v>
      </c>
      <c r="B1829" s="181">
        <v>41</v>
      </c>
      <c r="C1829" s="180" t="str">
        <f t="shared" si="28"/>
        <v>QLD</v>
      </c>
    </row>
    <row r="1830" spans="1:3">
      <c r="A1830" s="181">
        <v>4808</v>
      </c>
      <c r="B1830" s="181">
        <v>41</v>
      </c>
      <c r="C1830" s="180" t="str">
        <f t="shared" si="28"/>
        <v>QLD</v>
      </c>
    </row>
    <row r="1831" spans="1:3">
      <c r="A1831" s="181">
        <v>4809</v>
      </c>
      <c r="B1831" s="181">
        <v>41</v>
      </c>
      <c r="C1831" s="180" t="str">
        <f t="shared" si="28"/>
        <v>QLD</v>
      </c>
    </row>
    <row r="1832" spans="1:3">
      <c r="A1832" s="181">
        <v>4810</v>
      </c>
      <c r="B1832" s="181">
        <v>41</v>
      </c>
      <c r="C1832" s="180" t="str">
        <f t="shared" si="28"/>
        <v>QLD</v>
      </c>
    </row>
    <row r="1833" spans="1:3">
      <c r="A1833" s="181">
        <v>4811</v>
      </c>
      <c r="B1833" s="181">
        <v>41</v>
      </c>
      <c r="C1833" s="180" t="str">
        <f t="shared" si="28"/>
        <v>QLD</v>
      </c>
    </row>
    <row r="1834" spans="1:3">
      <c r="A1834" s="181">
        <v>4812</v>
      </c>
      <c r="B1834" s="181">
        <v>41</v>
      </c>
      <c r="C1834" s="180" t="str">
        <f t="shared" si="28"/>
        <v>QLD</v>
      </c>
    </row>
    <row r="1835" spans="1:3">
      <c r="A1835" s="181">
        <v>4813</v>
      </c>
      <c r="B1835" s="181">
        <v>41</v>
      </c>
      <c r="C1835" s="180" t="str">
        <f t="shared" si="28"/>
        <v>QLD</v>
      </c>
    </row>
    <row r="1836" spans="1:3">
      <c r="A1836" s="181">
        <v>4814</v>
      </c>
      <c r="B1836" s="181">
        <v>41</v>
      </c>
      <c r="C1836" s="180" t="str">
        <f t="shared" si="28"/>
        <v>QLD</v>
      </c>
    </row>
    <row r="1837" spans="1:3">
      <c r="A1837" s="181">
        <v>4815</v>
      </c>
      <c r="B1837" s="181">
        <v>41</v>
      </c>
      <c r="C1837" s="180" t="str">
        <f t="shared" si="28"/>
        <v>QLD</v>
      </c>
    </row>
    <row r="1838" spans="1:3">
      <c r="A1838" s="181">
        <v>4816</v>
      </c>
      <c r="B1838" s="181">
        <v>41</v>
      </c>
      <c r="C1838" s="180" t="str">
        <f t="shared" si="28"/>
        <v>QLD</v>
      </c>
    </row>
    <row r="1839" spans="1:3">
      <c r="A1839" s="181">
        <v>4817</v>
      </c>
      <c r="B1839" s="181">
        <v>41</v>
      </c>
      <c r="C1839" s="180" t="str">
        <f t="shared" si="28"/>
        <v>QLD</v>
      </c>
    </row>
    <row r="1840" spans="1:3">
      <c r="A1840" s="181">
        <v>4818</v>
      </c>
      <c r="B1840" s="181">
        <v>41</v>
      </c>
      <c r="C1840" s="180" t="str">
        <f t="shared" si="28"/>
        <v>QLD</v>
      </c>
    </row>
    <row r="1841" spans="1:3">
      <c r="A1841" s="181">
        <v>4819</v>
      </c>
      <c r="B1841" s="181">
        <v>41</v>
      </c>
      <c r="C1841" s="180" t="str">
        <f t="shared" si="28"/>
        <v>QLD</v>
      </c>
    </row>
    <row r="1842" spans="1:3">
      <c r="A1842" s="181">
        <v>4737</v>
      </c>
      <c r="B1842" s="181">
        <v>42</v>
      </c>
      <c r="C1842" s="180" t="str">
        <f t="shared" si="28"/>
        <v>QLD</v>
      </c>
    </row>
    <row r="1843" spans="1:3">
      <c r="A1843" s="181">
        <v>4738</v>
      </c>
      <c r="B1843" s="181">
        <v>42</v>
      </c>
      <c r="C1843" s="180" t="str">
        <f t="shared" si="28"/>
        <v>QLD</v>
      </c>
    </row>
    <row r="1844" spans="1:3">
      <c r="A1844" s="181">
        <v>4739</v>
      </c>
      <c r="B1844" s="181">
        <v>42</v>
      </c>
      <c r="C1844" s="180" t="str">
        <f t="shared" si="28"/>
        <v>QLD</v>
      </c>
    </row>
    <row r="1845" spans="1:3">
      <c r="A1845" s="181">
        <v>4740</v>
      </c>
      <c r="B1845" s="181">
        <v>42</v>
      </c>
      <c r="C1845" s="180" t="str">
        <f t="shared" si="28"/>
        <v>QLD</v>
      </c>
    </row>
    <row r="1846" spans="1:3">
      <c r="A1846" s="181">
        <v>4741</v>
      </c>
      <c r="B1846" s="181">
        <v>42</v>
      </c>
      <c r="C1846" s="180" t="str">
        <f t="shared" si="28"/>
        <v>QLD</v>
      </c>
    </row>
    <row r="1847" spans="1:3">
      <c r="A1847" s="181">
        <v>4742</v>
      </c>
      <c r="B1847" s="181">
        <v>42</v>
      </c>
      <c r="C1847" s="180" t="str">
        <f t="shared" si="28"/>
        <v>QLD</v>
      </c>
    </row>
    <row r="1848" spans="1:3">
      <c r="A1848" s="181">
        <v>4743</v>
      </c>
      <c r="B1848" s="181">
        <v>42</v>
      </c>
      <c r="C1848" s="180" t="str">
        <f t="shared" si="28"/>
        <v>QLD</v>
      </c>
    </row>
    <row r="1849" spans="1:3">
      <c r="A1849" s="181">
        <v>4751</v>
      </c>
      <c r="B1849" s="181">
        <v>42</v>
      </c>
      <c r="C1849" s="180" t="str">
        <f t="shared" si="28"/>
        <v>QLD</v>
      </c>
    </row>
    <row r="1850" spans="1:3">
      <c r="A1850" s="181">
        <v>4753</v>
      </c>
      <c r="B1850" s="181">
        <v>42</v>
      </c>
      <c r="C1850" s="180" t="str">
        <f t="shared" si="28"/>
        <v>QLD</v>
      </c>
    </row>
    <row r="1851" spans="1:3">
      <c r="A1851" s="181">
        <v>4754</v>
      </c>
      <c r="B1851" s="181">
        <v>42</v>
      </c>
      <c r="C1851" s="180" t="str">
        <f t="shared" si="28"/>
        <v>QLD</v>
      </c>
    </row>
    <row r="1852" spans="1:3">
      <c r="A1852" s="181">
        <v>4756</v>
      </c>
      <c r="B1852" s="181">
        <v>42</v>
      </c>
      <c r="C1852" s="180" t="str">
        <f t="shared" si="28"/>
        <v>QLD</v>
      </c>
    </row>
    <row r="1853" spans="1:3">
      <c r="A1853" s="181">
        <v>4757</v>
      </c>
      <c r="B1853" s="181">
        <v>42</v>
      </c>
      <c r="C1853" s="180" t="str">
        <f t="shared" si="28"/>
        <v>QLD</v>
      </c>
    </row>
    <row r="1854" spans="1:3">
      <c r="A1854" s="181">
        <v>4798</v>
      </c>
      <c r="B1854" s="181">
        <v>42</v>
      </c>
      <c r="C1854" s="180" t="str">
        <f t="shared" si="28"/>
        <v>QLD</v>
      </c>
    </row>
    <row r="1855" spans="1:3">
      <c r="A1855" s="181">
        <v>4799</v>
      </c>
      <c r="B1855" s="181">
        <v>42</v>
      </c>
      <c r="C1855" s="180" t="str">
        <f t="shared" si="28"/>
        <v>QLD</v>
      </c>
    </row>
    <row r="1856" spans="1:3">
      <c r="A1856" s="181">
        <v>4800</v>
      </c>
      <c r="B1856" s="181">
        <v>42</v>
      </c>
      <c r="C1856" s="180" t="str">
        <f t="shared" si="28"/>
        <v>QLD</v>
      </c>
    </row>
    <row r="1857" spans="1:3">
      <c r="A1857" s="181">
        <v>4801</v>
      </c>
      <c r="B1857" s="181">
        <v>42</v>
      </c>
      <c r="C1857" s="180" t="str">
        <f t="shared" si="28"/>
        <v>QLD</v>
      </c>
    </row>
    <row r="1858" spans="1:3">
      <c r="A1858" s="181">
        <v>4802</v>
      </c>
      <c r="B1858" s="181">
        <v>42</v>
      </c>
      <c r="C1858" s="180" t="str">
        <f t="shared" ref="C1858:C1921" si="29">IF(OR(A1858&lt;=299,AND(A1858&lt;3000,A1858&gt;=1000)),"NSW",IF(AND(A1858&lt;=999,A1858&gt;=800),"NT",IF(OR(AND(A1858&lt;=8999,A1858&gt;=8000),AND(A1858&lt;=3999,A1858&gt;=3000)),"VIC",IF(OR(AND(A1858&lt;=9999,A1858&gt;=9000),AND(A1858&lt;=4999,A1858&gt;=4000)),"QLD",IF(AND(A1858&lt;=5999,A1858&gt;=5000),"SA",IF(AND(A1858&lt;=6999,A1858&gt;=6000),"WA","TAS"))))))</f>
        <v>QLD</v>
      </c>
    </row>
    <row r="1859" spans="1:3">
      <c r="A1859" s="181">
        <v>4803</v>
      </c>
      <c r="B1859" s="181">
        <v>42</v>
      </c>
      <c r="C1859" s="180" t="str">
        <f t="shared" si="29"/>
        <v>QLD</v>
      </c>
    </row>
    <row r="1860" spans="1:3">
      <c r="A1860" s="181">
        <v>4804</v>
      </c>
      <c r="B1860" s="181">
        <v>42</v>
      </c>
      <c r="C1860" s="180" t="str">
        <f t="shared" si="29"/>
        <v>QLD</v>
      </c>
    </row>
    <row r="1861" spans="1:3">
      <c r="A1861" s="181">
        <v>4805</v>
      </c>
      <c r="B1861" s="181">
        <v>42</v>
      </c>
      <c r="C1861" s="180" t="str">
        <f t="shared" si="29"/>
        <v>QLD</v>
      </c>
    </row>
    <row r="1862" spans="1:3">
      <c r="A1862" s="181">
        <v>4677</v>
      </c>
      <c r="B1862" s="181">
        <v>43</v>
      </c>
      <c r="C1862" s="180" t="str">
        <f t="shared" si="29"/>
        <v>QLD</v>
      </c>
    </row>
    <row r="1863" spans="1:3">
      <c r="A1863" s="181">
        <v>4678</v>
      </c>
      <c r="B1863" s="181">
        <v>43</v>
      </c>
      <c r="C1863" s="180" t="str">
        <f t="shared" si="29"/>
        <v>QLD</v>
      </c>
    </row>
    <row r="1864" spans="1:3">
      <c r="A1864" s="181">
        <v>4680</v>
      </c>
      <c r="B1864" s="181">
        <v>43</v>
      </c>
      <c r="C1864" s="180" t="str">
        <f t="shared" si="29"/>
        <v>QLD</v>
      </c>
    </row>
    <row r="1865" spans="1:3">
      <c r="A1865" s="181">
        <v>4694</v>
      </c>
      <c r="B1865" s="181">
        <v>43</v>
      </c>
      <c r="C1865" s="180" t="str">
        <f t="shared" si="29"/>
        <v>QLD</v>
      </c>
    </row>
    <row r="1866" spans="1:3">
      <c r="A1866" s="181">
        <v>4695</v>
      </c>
      <c r="B1866" s="181">
        <v>43</v>
      </c>
      <c r="C1866" s="180" t="str">
        <f t="shared" si="29"/>
        <v>QLD</v>
      </c>
    </row>
    <row r="1867" spans="1:3">
      <c r="A1867" s="181">
        <v>4697</v>
      </c>
      <c r="B1867" s="181">
        <v>43</v>
      </c>
      <c r="C1867" s="180" t="str">
        <f t="shared" si="29"/>
        <v>QLD</v>
      </c>
    </row>
    <row r="1868" spans="1:3">
      <c r="A1868" s="181">
        <v>4699</v>
      </c>
      <c r="B1868" s="181">
        <v>43</v>
      </c>
      <c r="C1868" s="180" t="str">
        <f t="shared" si="29"/>
        <v>QLD</v>
      </c>
    </row>
    <row r="1869" spans="1:3">
      <c r="A1869" s="181">
        <v>4700</v>
      </c>
      <c r="B1869" s="181">
        <v>43</v>
      </c>
      <c r="C1869" s="180" t="str">
        <f t="shared" si="29"/>
        <v>QLD</v>
      </c>
    </row>
    <row r="1870" spans="1:3">
      <c r="A1870" s="181">
        <v>4701</v>
      </c>
      <c r="B1870" s="181">
        <v>43</v>
      </c>
      <c r="C1870" s="180" t="str">
        <f t="shared" si="29"/>
        <v>QLD</v>
      </c>
    </row>
    <row r="1871" spans="1:3">
      <c r="A1871" s="181">
        <v>4702</v>
      </c>
      <c r="B1871" s="181">
        <v>43</v>
      </c>
      <c r="C1871" s="180" t="str">
        <f t="shared" si="29"/>
        <v>QLD</v>
      </c>
    </row>
    <row r="1872" spans="1:3">
      <c r="A1872" s="181">
        <v>4703</v>
      </c>
      <c r="B1872" s="181">
        <v>43</v>
      </c>
      <c r="C1872" s="180" t="str">
        <f t="shared" si="29"/>
        <v>QLD</v>
      </c>
    </row>
    <row r="1873" spans="1:3">
      <c r="A1873" s="181">
        <v>4704</v>
      </c>
      <c r="B1873" s="181">
        <v>43</v>
      </c>
      <c r="C1873" s="180" t="str">
        <f t="shared" si="29"/>
        <v>QLD</v>
      </c>
    </row>
    <row r="1874" spans="1:3">
      <c r="A1874" s="181">
        <v>4705</v>
      </c>
      <c r="B1874" s="181">
        <v>43</v>
      </c>
      <c r="C1874" s="180" t="str">
        <f t="shared" si="29"/>
        <v>QLD</v>
      </c>
    </row>
    <row r="1875" spans="1:3">
      <c r="A1875" s="181">
        <v>4706</v>
      </c>
      <c r="B1875" s="181">
        <v>43</v>
      </c>
      <c r="C1875" s="180" t="str">
        <f t="shared" si="29"/>
        <v>QLD</v>
      </c>
    </row>
    <row r="1876" spans="1:3">
      <c r="A1876" s="181">
        <v>4707</v>
      </c>
      <c r="B1876" s="181">
        <v>43</v>
      </c>
      <c r="C1876" s="180" t="str">
        <f t="shared" si="29"/>
        <v>QLD</v>
      </c>
    </row>
    <row r="1877" spans="1:3">
      <c r="A1877" s="181">
        <v>4709</v>
      </c>
      <c r="B1877" s="181">
        <v>43</v>
      </c>
      <c r="C1877" s="180" t="str">
        <f t="shared" si="29"/>
        <v>QLD</v>
      </c>
    </row>
    <row r="1878" spans="1:3">
      <c r="A1878" s="181">
        <v>4714</v>
      </c>
      <c r="B1878" s="181">
        <v>43</v>
      </c>
      <c r="C1878" s="180" t="str">
        <f t="shared" si="29"/>
        <v>QLD</v>
      </c>
    </row>
    <row r="1879" spans="1:3">
      <c r="A1879" s="181">
        <v>4715</v>
      </c>
      <c r="B1879" s="181">
        <v>43</v>
      </c>
      <c r="C1879" s="180" t="str">
        <f t="shared" si="29"/>
        <v>QLD</v>
      </c>
    </row>
    <row r="1880" spans="1:3">
      <c r="A1880" s="181">
        <v>4716</v>
      </c>
      <c r="B1880" s="181">
        <v>43</v>
      </c>
      <c r="C1880" s="180" t="str">
        <f t="shared" si="29"/>
        <v>QLD</v>
      </c>
    </row>
    <row r="1881" spans="1:3">
      <c r="A1881" s="181">
        <v>4718</v>
      </c>
      <c r="B1881" s="181">
        <v>43</v>
      </c>
      <c r="C1881" s="180" t="str">
        <f t="shared" si="29"/>
        <v>QLD</v>
      </c>
    </row>
    <row r="1882" spans="1:3">
      <c r="A1882" s="181">
        <v>4719</v>
      </c>
      <c r="B1882" s="181">
        <v>43</v>
      </c>
      <c r="C1882" s="180" t="str">
        <f t="shared" si="29"/>
        <v>QLD</v>
      </c>
    </row>
    <row r="1883" spans="1:3">
      <c r="A1883" s="181">
        <v>4418</v>
      </c>
      <c r="B1883" s="181">
        <v>44</v>
      </c>
      <c r="C1883" s="180" t="str">
        <f t="shared" si="29"/>
        <v>QLD</v>
      </c>
    </row>
    <row r="1884" spans="1:3">
      <c r="A1884" s="181">
        <v>4419</v>
      </c>
      <c r="B1884" s="181">
        <v>44</v>
      </c>
      <c r="C1884" s="180" t="str">
        <f t="shared" si="29"/>
        <v>QLD</v>
      </c>
    </row>
    <row r="1885" spans="1:3">
      <c r="A1885" s="181">
        <v>4420</v>
      </c>
      <c r="B1885" s="181">
        <v>44</v>
      </c>
      <c r="C1885" s="180" t="str">
        <f t="shared" si="29"/>
        <v>QLD</v>
      </c>
    </row>
    <row r="1886" spans="1:3">
      <c r="A1886" s="181">
        <v>4717</v>
      </c>
      <c r="B1886" s="181">
        <v>44</v>
      </c>
      <c r="C1886" s="180" t="str">
        <f t="shared" si="29"/>
        <v>QLD</v>
      </c>
    </row>
    <row r="1887" spans="1:3">
      <c r="A1887" s="181">
        <v>4720</v>
      </c>
      <c r="B1887" s="181">
        <v>44</v>
      </c>
      <c r="C1887" s="180" t="str">
        <f t="shared" si="29"/>
        <v>QLD</v>
      </c>
    </row>
    <row r="1888" spans="1:3">
      <c r="A1888" s="181">
        <v>4721</v>
      </c>
      <c r="B1888" s="181">
        <v>44</v>
      </c>
      <c r="C1888" s="180" t="str">
        <f t="shared" si="29"/>
        <v>QLD</v>
      </c>
    </row>
    <row r="1889" spans="1:3">
      <c r="A1889" s="181">
        <v>4722</v>
      </c>
      <c r="B1889" s="181">
        <v>44</v>
      </c>
      <c r="C1889" s="180" t="str">
        <f t="shared" si="29"/>
        <v>QLD</v>
      </c>
    </row>
    <row r="1890" spans="1:3">
      <c r="A1890" s="181">
        <v>4744</v>
      </c>
      <c r="B1890" s="181">
        <v>44</v>
      </c>
      <c r="C1890" s="180" t="str">
        <f t="shared" si="29"/>
        <v>QLD</v>
      </c>
    </row>
    <row r="1891" spans="1:3">
      <c r="A1891" s="181">
        <v>4745</v>
      </c>
      <c r="B1891" s="181">
        <v>44</v>
      </c>
      <c r="C1891" s="180" t="str">
        <f t="shared" si="29"/>
        <v>QLD</v>
      </c>
    </row>
    <row r="1892" spans="1:3">
      <c r="A1892" s="181">
        <v>4746</v>
      </c>
      <c r="B1892" s="181">
        <v>44</v>
      </c>
      <c r="C1892" s="180" t="str">
        <f t="shared" si="29"/>
        <v>QLD</v>
      </c>
    </row>
    <row r="1893" spans="1:3">
      <c r="A1893" s="181">
        <v>4750</v>
      </c>
      <c r="B1893" s="181">
        <v>44</v>
      </c>
      <c r="C1893" s="180" t="str">
        <f t="shared" si="29"/>
        <v>QLD</v>
      </c>
    </row>
    <row r="1894" spans="1:3">
      <c r="A1894" s="181">
        <v>4472</v>
      </c>
      <c r="B1894" s="181">
        <v>45</v>
      </c>
      <c r="C1894" s="180" t="str">
        <f t="shared" si="29"/>
        <v>QLD</v>
      </c>
    </row>
    <row r="1895" spans="1:3">
      <c r="A1895" s="181">
        <v>4477</v>
      </c>
      <c r="B1895" s="181">
        <v>45</v>
      </c>
      <c r="C1895" s="180" t="str">
        <f t="shared" si="29"/>
        <v>QLD</v>
      </c>
    </row>
    <row r="1896" spans="1:3">
      <c r="A1896" s="181">
        <v>4478</v>
      </c>
      <c r="B1896" s="181">
        <v>45</v>
      </c>
      <c r="C1896" s="180" t="str">
        <f t="shared" si="29"/>
        <v>QLD</v>
      </c>
    </row>
    <row r="1897" spans="1:3">
      <c r="A1897" s="181">
        <v>4724</v>
      </c>
      <c r="B1897" s="181">
        <v>45</v>
      </c>
      <c r="C1897" s="180" t="str">
        <f t="shared" si="29"/>
        <v>QLD</v>
      </c>
    </row>
    <row r="1898" spans="1:3">
      <c r="A1898" s="181">
        <v>4725</v>
      </c>
      <c r="B1898" s="181">
        <v>45</v>
      </c>
      <c r="C1898" s="180" t="str">
        <f t="shared" si="29"/>
        <v>QLD</v>
      </c>
    </row>
    <row r="1899" spans="1:3">
      <c r="A1899" s="181">
        <v>4726</v>
      </c>
      <c r="B1899" s="181">
        <v>45</v>
      </c>
      <c r="C1899" s="180" t="str">
        <f t="shared" si="29"/>
        <v>QLD</v>
      </c>
    </row>
    <row r="1900" spans="1:3">
      <c r="A1900" s="181">
        <v>4727</v>
      </c>
      <c r="B1900" s="181">
        <v>45</v>
      </c>
      <c r="C1900" s="180" t="str">
        <f t="shared" si="29"/>
        <v>QLD</v>
      </c>
    </row>
    <row r="1901" spans="1:3">
      <c r="A1901" s="181">
        <v>4730</v>
      </c>
      <c r="B1901" s="181">
        <v>45</v>
      </c>
      <c r="C1901" s="180" t="str">
        <f t="shared" si="29"/>
        <v>QLD</v>
      </c>
    </row>
    <row r="1902" spans="1:3">
      <c r="A1902" s="181">
        <v>4731</v>
      </c>
      <c r="B1902" s="181">
        <v>45</v>
      </c>
      <c r="C1902" s="180" t="str">
        <f t="shared" si="29"/>
        <v>QLD</v>
      </c>
    </row>
    <row r="1903" spans="1:3">
      <c r="A1903" s="181">
        <v>4732</v>
      </c>
      <c r="B1903" s="181">
        <v>45</v>
      </c>
      <c r="C1903" s="180" t="str">
        <f t="shared" si="29"/>
        <v>QLD</v>
      </c>
    </row>
    <row r="1904" spans="1:3">
      <c r="A1904" s="181">
        <v>4733</v>
      </c>
      <c r="B1904" s="181">
        <v>45</v>
      </c>
      <c r="C1904" s="180" t="str">
        <f t="shared" si="29"/>
        <v>QLD</v>
      </c>
    </row>
    <row r="1905" spans="1:3">
      <c r="A1905" s="181">
        <v>4735</v>
      </c>
      <c r="B1905" s="181">
        <v>45</v>
      </c>
      <c r="C1905" s="180" t="str">
        <f t="shared" si="29"/>
        <v>QLD</v>
      </c>
    </row>
    <row r="1906" spans="1:3">
      <c r="A1906" s="181">
        <v>4823</v>
      </c>
      <c r="B1906" s="181">
        <v>46</v>
      </c>
      <c r="C1906" s="180" t="str">
        <f t="shared" si="29"/>
        <v>QLD</v>
      </c>
    </row>
    <row r="1907" spans="1:3">
      <c r="A1907" s="181">
        <v>4824</v>
      </c>
      <c r="B1907" s="181">
        <v>46</v>
      </c>
      <c r="C1907" s="180" t="str">
        <f t="shared" si="29"/>
        <v>QLD</v>
      </c>
    </row>
    <row r="1908" spans="1:3">
      <c r="A1908" s="181">
        <v>4825</v>
      </c>
      <c r="B1908" s="181">
        <v>46</v>
      </c>
      <c r="C1908" s="180" t="str">
        <f t="shared" si="29"/>
        <v>QLD</v>
      </c>
    </row>
    <row r="1909" spans="1:3">
      <c r="A1909" s="181">
        <v>4828</v>
      </c>
      <c r="B1909" s="181">
        <v>46</v>
      </c>
      <c r="C1909" s="180" t="str">
        <f t="shared" si="29"/>
        <v>QLD</v>
      </c>
    </row>
    <row r="1910" spans="1:3">
      <c r="A1910" s="181">
        <v>4830</v>
      </c>
      <c r="B1910" s="181">
        <v>46</v>
      </c>
      <c r="C1910" s="180" t="str">
        <f t="shared" si="29"/>
        <v>QLD</v>
      </c>
    </row>
    <row r="1911" spans="1:3">
      <c r="A1911" s="181">
        <v>4474</v>
      </c>
      <c r="B1911" s="181">
        <v>47</v>
      </c>
      <c r="C1911" s="180" t="str">
        <f t="shared" si="29"/>
        <v>QLD</v>
      </c>
    </row>
    <row r="1912" spans="1:3">
      <c r="A1912" s="181">
        <v>4480</v>
      </c>
      <c r="B1912" s="181">
        <v>47</v>
      </c>
      <c r="C1912" s="180" t="str">
        <f t="shared" si="29"/>
        <v>QLD</v>
      </c>
    </row>
    <row r="1913" spans="1:3">
      <c r="A1913" s="181">
        <v>4481</v>
      </c>
      <c r="B1913" s="181">
        <v>47</v>
      </c>
      <c r="C1913" s="180" t="str">
        <f t="shared" si="29"/>
        <v>QLD</v>
      </c>
    </row>
    <row r="1914" spans="1:3">
      <c r="A1914" s="181">
        <v>4482</v>
      </c>
      <c r="B1914" s="181">
        <v>47</v>
      </c>
      <c r="C1914" s="180" t="str">
        <f t="shared" si="29"/>
        <v>QLD</v>
      </c>
    </row>
    <row r="1915" spans="1:3">
      <c r="A1915" s="181">
        <v>4492</v>
      </c>
      <c r="B1915" s="181">
        <v>47</v>
      </c>
      <c r="C1915" s="180" t="str">
        <f t="shared" si="29"/>
        <v>QLD</v>
      </c>
    </row>
    <row r="1916" spans="1:3">
      <c r="A1916" s="181">
        <v>4736</v>
      </c>
      <c r="B1916" s="181">
        <v>47</v>
      </c>
      <c r="C1916" s="180" t="str">
        <f t="shared" si="29"/>
        <v>QLD</v>
      </c>
    </row>
    <row r="1917" spans="1:3">
      <c r="A1917" s="181">
        <v>4829</v>
      </c>
      <c r="B1917" s="181">
        <v>47</v>
      </c>
      <c r="C1917" s="180" t="str">
        <f t="shared" si="29"/>
        <v>QLD</v>
      </c>
    </row>
    <row r="1918" spans="1:3">
      <c r="A1918" s="181">
        <v>4417</v>
      </c>
      <c r="B1918" s="181">
        <v>48</v>
      </c>
      <c r="C1918" s="180" t="str">
        <f t="shared" si="29"/>
        <v>QLD</v>
      </c>
    </row>
    <row r="1919" spans="1:3">
      <c r="A1919" s="181">
        <v>4422</v>
      </c>
      <c r="B1919" s="181">
        <v>48</v>
      </c>
      <c r="C1919" s="180" t="str">
        <f t="shared" si="29"/>
        <v>QLD</v>
      </c>
    </row>
    <row r="1920" spans="1:3">
      <c r="A1920" s="181">
        <v>4423</v>
      </c>
      <c r="B1920" s="181">
        <v>48</v>
      </c>
      <c r="C1920" s="180" t="str">
        <f t="shared" si="29"/>
        <v>QLD</v>
      </c>
    </row>
    <row r="1921" spans="1:3">
      <c r="A1921" s="181">
        <v>4424</v>
      </c>
      <c r="B1921" s="181">
        <v>48</v>
      </c>
      <c r="C1921" s="180" t="str">
        <f t="shared" si="29"/>
        <v>QLD</v>
      </c>
    </row>
    <row r="1922" spans="1:3">
      <c r="A1922" s="181">
        <v>4425</v>
      </c>
      <c r="B1922" s="181">
        <v>48</v>
      </c>
      <c r="C1922" s="180" t="str">
        <f t="shared" ref="C1922:C1985" si="30">IF(OR(A1922&lt;=299,AND(A1922&lt;3000,A1922&gt;=1000)),"NSW",IF(AND(A1922&lt;=999,A1922&gt;=800),"NT",IF(OR(AND(A1922&lt;=8999,A1922&gt;=8000),AND(A1922&lt;=3999,A1922&gt;=3000)),"VIC",IF(OR(AND(A1922&lt;=9999,A1922&gt;=9000),AND(A1922&lt;=4999,A1922&gt;=4000)),"QLD",IF(AND(A1922&lt;=5999,A1922&gt;=5000),"SA",IF(AND(A1922&lt;=6999,A1922&gt;=6000),"WA","TAS"))))))</f>
        <v>QLD</v>
      </c>
    </row>
    <row r="1923" spans="1:3">
      <c r="A1923" s="181">
        <v>4426</v>
      </c>
      <c r="B1923" s="181">
        <v>48</v>
      </c>
      <c r="C1923" s="180" t="str">
        <f t="shared" si="30"/>
        <v>QLD</v>
      </c>
    </row>
    <row r="1924" spans="1:3">
      <c r="A1924" s="181">
        <v>4427</v>
      </c>
      <c r="B1924" s="181">
        <v>48</v>
      </c>
      <c r="C1924" s="180" t="str">
        <f t="shared" si="30"/>
        <v>QLD</v>
      </c>
    </row>
    <row r="1925" spans="1:3">
      <c r="A1925" s="181">
        <v>4428</v>
      </c>
      <c r="B1925" s="181">
        <v>48</v>
      </c>
      <c r="C1925" s="180" t="str">
        <f t="shared" si="30"/>
        <v>QLD</v>
      </c>
    </row>
    <row r="1926" spans="1:3">
      <c r="A1926" s="181">
        <v>4454</v>
      </c>
      <c r="B1926" s="181">
        <v>48</v>
      </c>
      <c r="C1926" s="180" t="str">
        <f t="shared" si="30"/>
        <v>QLD</v>
      </c>
    </row>
    <row r="1927" spans="1:3">
      <c r="A1927" s="181">
        <v>4455</v>
      </c>
      <c r="B1927" s="181">
        <v>48</v>
      </c>
      <c r="C1927" s="180" t="str">
        <f t="shared" si="30"/>
        <v>QLD</v>
      </c>
    </row>
    <row r="1928" spans="1:3">
      <c r="A1928" s="181">
        <v>4461</v>
      </c>
      <c r="B1928" s="181">
        <v>48</v>
      </c>
      <c r="C1928" s="180" t="str">
        <f t="shared" si="30"/>
        <v>QLD</v>
      </c>
    </row>
    <row r="1929" spans="1:3">
      <c r="A1929" s="181">
        <v>4462</v>
      </c>
      <c r="B1929" s="181">
        <v>48</v>
      </c>
      <c r="C1929" s="180" t="str">
        <f t="shared" si="30"/>
        <v>QLD</v>
      </c>
    </row>
    <row r="1930" spans="1:3">
      <c r="A1930" s="181">
        <v>4465</v>
      </c>
      <c r="B1930" s="181">
        <v>48</v>
      </c>
      <c r="C1930" s="180" t="str">
        <f t="shared" si="30"/>
        <v>QLD</v>
      </c>
    </row>
    <row r="1931" spans="1:3">
      <c r="A1931" s="181">
        <v>4467</v>
      </c>
      <c r="B1931" s="181">
        <v>48</v>
      </c>
      <c r="C1931" s="180" t="str">
        <f t="shared" si="30"/>
        <v>QLD</v>
      </c>
    </row>
    <row r="1932" spans="1:3">
      <c r="A1932" s="181">
        <v>4468</v>
      </c>
      <c r="B1932" s="181">
        <v>48</v>
      </c>
      <c r="C1932" s="180" t="str">
        <f t="shared" si="30"/>
        <v>QLD</v>
      </c>
    </row>
    <row r="1933" spans="1:3">
      <c r="A1933" s="181">
        <v>4470</v>
      </c>
      <c r="B1933" s="181">
        <v>48</v>
      </c>
      <c r="C1933" s="180" t="str">
        <f t="shared" si="30"/>
        <v>QLD</v>
      </c>
    </row>
    <row r="1934" spans="1:3">
      <c r="A1934" s="181">
        <v>4471</v>
      </c>
      <c r="B1934" s="181">
        <v>48</v>
      </c>
      <c r="C1934" s="180" t="str">
        <f t="shared" si="30"/>
        <v>QLD</v>
      </c>
    </row>
    <row r="1935" spans="1:3">
      <c r="A1935" s="181">
        <v>4475</v>
      </c>
      <c r="B1935" s="181">
        <v>48</v>
      </c>
      <c r="C1935" s="180" t="str">
        <f t="shared" si="30"/>
        <v>QLD</v>
      </c>
    </row>
    <row r="1936" spans="1:3">
      <c r="A1936" s="181">
        <v>4479</v>
      </c>
      <c r="B1936" s="181">
        <v>48</v>
      </c>
      <c r="C1936" s="180" t="str">
        <f t="shared" si="30"/>
        <v>QLD</v>
      </c>
    </row>
    <row r="1937" spans="1:3">
      <c r="A1937" s="181">
        <v>4486</v>
      </c>
      <c r="B1937" s="181">
        <v>48</v>
      </c>
      <c r="C1937" s="180" t="str">
        <f t="shared" si="30"/>
        <v>QLD</v>
      </c>
    </row>
    <row r="1938" spans="1:3">
      <c r="A1938" s="181">
        <v>4487</v>
      </c>
      <c r="B1938" s="181">
        <v>48</v>
      </c>
      <c r="C1938" s="180" t="str">
        <f t="shared" si="30"/>
        <v>QLD</v>
      </c>
    </row>
    <row r="1939" spans="1:3">
      <c r="A1939" s="181">
        <v>4488</v>
      </c>
      <c r="B1939" s="181">
        <v>48</v>
      </c>
      <c r="C1939" s="180" t="str">
        <f t="shared" si="30"/>
        <v>QLD</v>
      </c>
    </row>
    <row r="1940" spans="1:3">
      <c r="A1940" s="181">
        <v>4489</v>
      </c>
      <c r="B1940" s="181">
        <v>48</v>
      </c>
      <c r="C1940" s="180" t="str">
        <f t="shared" si="30"/>
        <v>QLD</v>
      </c>
    </row>
    <row r="1941" spans="1:3">
      <c r="A1941" s="181">
        <v>4490</v>
      </c>
      <c r="B1941" s="181">
        <v>48</v>
      </c>
      <c r="C1941" s="180" t="str">
        <f t="shared" si="30"/>
        <v>QLD</v>
      </c>
    </row>
    <row r="1942" spans="1:3">
      <c r="A1942" s="181">
        <v>4491</v>
      </c>
      <c r="B1942" s="181">
        <v>48</v>
      </c>
      <c r="C1942" s="180" t="str">
        <f t="shared" si="30"/>
        <v>QLD</v>
      </c>
    </row>
    <row r="1943" spans="1:3">
      <c r="A1943" s="181">
        <v>4493</v>
      </c>
      <c r="B1943" s="181">
        <v>48</v>
      </c>
      <c r="C1943" s="180" t="str">
        <f t="shared" si="30"/>
        <v>QLD</v>
      </c>
    </row>
    <row r="1944" spans="1:3">
      <c r="A1944" s="181">
        <v>4350</v>
      </c>
      <c r="B1944" s="181">
        <v>49</v>
      </c>
      <c r="C1944" s="180" t="str">
        <f t="shared" si="30"/>
        <v>QLD</v>
      </c>
    </row>
    <row r="1945" spans="1:3">
      <c r="A1945" s="181">
        <v>4352</v>
      </c>
      <c r="B1945" s="181">
        <v>49</v>
      </c>
      <c r="C1945" s="180" t="str">
        <f t="shared" si="30"/>
        <v>QLD</v>
      </c>
    </row>
    <row r="1946" spans="1:3">
      <c r="A1946" s="181">
        <v>4354</v>
      </c>
      <c r="B1946" s="181">
        <v>49</v>
      </c>
      <c r="C1946" s="180" t="str">
        <f t="shared" si="30"/>
        <v>QLD</v>
      </c>
    </row>
    <row r="1947" spans="1:3">
      <c r="A1947" s="181">
        <v>4355</v>
      </c>
      <c r="B1947" s="181">
        <v>49</v>
      </c>
      <c r="C1947" s="180" t="str">
        <f t="shared" si="30"/>
        <v>QLD</v>
      </c>
    </row>
    <row r="1948" spans="1:3">
      <c r="A1948" s="181">
        <v>4356</v>
      </c>
      <c r="B1948" s="181">
        <v>49</v>
      </c>
      <c r="C1948" s="180" t="str">
        <f t="shared" si="30"/>
        <v>QLD</v>
      </c>
    </row>
    <row r="1949" spans="1:3">
      <c r="A1949" s="181">
        <v>4357</v>
      </c>
      <c r="B1949" s="181">
        <v>49</v>
      </c>
      <c r="C1949" s="180" t="str">
        <f t="shared" si="30"/>
        <v>QLD</v>
      </c>
    </row>
    <row r="1950" spans="1:3">
      <c r="A1950" s="181">
        <v>4358</v>
      </c>
      <c r="B1950" s="181">
        <v>49</v>
      </c>
      <c r="C1950" s="180" t="str">
        <f t="shared" si="30"/>
        <v>QLD</v>
      </c>
    </row>
    <row r="1951" spans="1:3">
      <c r="A1951" s="181">
        <v>4359</v>
      </c>
      <c r="B1951" s="181">
        <v>49</v>
      </c>
      <c r="C1951" s="180" t="str">
        <f t="shared" si="30"/>
        <v>QLD</v>
      </c>
    </row>
    <row r="1952" spans="1:3">
      <c r="A1952" s="181">
        <v>4360</v>
      </c>
      <c r="B1952" s="181">
        <v>49</v>
      </c>
      <c r="C1952" s="180" t="str">
        <f t="shared" si="30"/>
        <v>QLD</v>
      </c>
    </row>
    <row r="1953" spans="1:3">
      <c r="A1953" s="181">
        <v>4361</v>
      </c>
      <c r="B1953" s="181">
        <v>49</v>
      </c>
      <c r="C1953" s="180" t="str">
        <f t="shared" si="30"/>
        <v>QLD</v>
      </c>
    </row>
    <row r="1954" spans="1:3">
      <c r="A1954" s="181">
        <v>4362</v>
      </c>
      <c r="B1954" s="181">
        <v>49</v>
      </c>
      <c r="C1954" s="180" t="str">
        <f t="shared" si="30"/>
        <v>QLD</v>
      </c>
    </row>
    <row r="1955" spans="1:3">
      <c r="A1955" s="181">
        <v>4370</v>
      </c>
      <c r="B1955" s="181">
        <v>49</v>
      </c>
      <c r="C1955" s="180" t="str">
        <f t="shared" si="30"/>
        <v>QLD</v>
      </c>
    </row>
    <row r="1956" spans="1:3">
      <c r="A1956" s="181">
        <v>4371</v>
      </c>
      <c r="B1956" s="181">
        <v>49</v>
      </c>
      <c r="C1956" s="180" t="str">
        <f t="shared" si="30"/>
        <v>QLD</v>
      </c>
    </row>
    <row r="1957" spans="1:3">
      <c r="A1957" s="181">
        <v>4372</v>
      </c>
      <c r="B1957" s="181">
        <v>49</v>
      </c>
      <c r="C1957" s="180" t="str">
        <f t="shared" si="30"/>
        <v>QLD</v>
      </c>
    </row>
    <row r="1958" spans="1:3">
      <c r="A1958" s="181">
        <v>4373</v>
      </c>
      <c r="B1958" s="181">
        <v>49</v>
      </c>
      <c r="C1958" s="180" t="str">
        <f t="shared" si="30"/>
        <v>QLD</v>
      </c>
    </row>
    <row r="1959" spans="1:3">
      <c r="A1959" s="181">
        <v>4374</v>
      </c>
      <c r="B1959" s="181">
        <v>49</v>
      </c>
      <c r="C1959" s="180" t="str">
        <f t="shared" si="30"/>
        <v>QLD</v>
      </c>
    </row>
    <row r="1960" spans="1:3">
      <c r="A1960" s="181">
        <v>4375</v>
      </c>
      <c r="B1960" s="181">
        <v>49</v>
      </c>
      <c r="C1960" s="180" t="str">
        <f t="shared" si="30"/>
        <v>QLD</v>
      </c>
    </row>
    <row r="1961" spans="1:3">
      <c r="A1961" s="181">
        <v>4376</v>
      </c>
      <c r="B1961" s="181">
        <v>49</v>
      </c>
      <c r="C1961" s="180" t="str">
        <f t="shared" si="30"/>
        <v>QLD</v>
      </c>
    </row>
    <row r="1962" spans="1:3">
      <c r="A1962" s="181">
        <v>4377</v>
      </c>
      <c r="B1962" s="181">
        <v>49</v>
      </c>
      <c r="C1962" s="180" t="str">
        <f t="shared" si="30"/>
        <v>QLD</v>
      </c>
    </row>
    <row r="1963" spans="1:3">
      <c r="A1963" s="181">
        <v>4378</v>
      </c>
      <c r="B1963" s="181">
        <v>49</v>
      </c>
      <c r="C1963" s="180" t="str">
        <f t="shared" si="30"/>
        <v>QLD</v>
      </c>
    </row>
    <row r="1964" spans="1:3">
      <c r="A1964" s="181">
        <v>4380</v>
      </c>
      <c r="B1964" s="181">
        <v>49</v>
      </c>
      <c r="C1964" s="180" t="str">
        <f t="shared" si="30"/>
        <v>QLD</v>
      </c>
    </row>
    <row r="1965" spans="1:3">
      <c r="A1965" s="181">
        <v>4381</v>
      </c>
      <c r="B1965" s="181">
        <v>49</v>
      </c>
      <c r="C1965" s="180" t="str">
        <f t="shared" si="30"/>
        <v>QLD</v>
      </c>
    </row>
    <row r="1966" spans="1:3">
      <c r="A1966" s="181">
        <v>4382</v>
      </c>
      <c r="B1966" s="181">
        <v>49</v>
      </c>
      <c r="C1966" s="180" t="str">
        <f t="shared" si="30"/>
        <v>QLD</v>
      </c>
    </row>
    <row r="1967" spans="1:3">
      <c r="A1967" s="181">
        <v>4383</v>
      </c>
      <c r="B1967" s="181">
        <v>49</v>
      </c>
      <c r="C1967" s="180" t="str">
        <f t="shared" si="30"/>
        <v>QLD</v>
      </c>
    </row>
    <row r="1968" spans="1:3">
      <c r="A1968" s="181">
        <v>4384</v>
      </c>
      <c r="B1968" s="181">
        <v>49</v>
      </c>
      <c r="C1968" s="180" t="str">
        <f t="shared" si="30"/>
        <v>QLD</v>
      </c>
    </row>
    <row r="1969" spans="1:3">
      <c r="A1969" s="181">
        <v>4385</v>
      </c>
      <c r="B1969" s="181">
        <v>49</v>
      </c>
      <c r="C1969" s="180" t="str">
        <f t="shared" si="30"/>
        <v>QLD</v>
      </c>
    </row>
    <row r="1970" spans="1:3">
      <c r="A1970" s="181">
        <v>4387</v>
      </c>
      <c r="B1970" s="181">
        <v>49</v>
      </c>
      <c r="C1970" s="180" t="str">
        <f t="shared" si="30"/>
        <v>QLD</v>
      </c>
    </row>
    <row r="1971" spans="1:3">
      <c r="A1971" s="181">
        <v>4388</v>
      </c>
      <c r="B1971" s="181">
        <v>49</v>
      </c>
      <c r="C1971" s="180" t="str">
        <f t="shared" si="30"/>
        <v>QLD</v>
      </c>
    </row>
    <row r="1972" spans="1:3">
      <c r="A1972" s="181">
        <v>4390</v>
      </c>
      <c r="B1972" s="181">
        <v>49</v>
      </c>
      <c r="C1972" s="180" t="str">
        <f t="shared" si="30"/>
        <v>QLD</v>
      </c>
    </row>
    <row r="1973" spans="1:3">
      <c r="A1973" s="181">
        <v>4400</v>
      </c>
      <c r="B1973" s="181">
        <v>49</v>
      </c>
      <c r="C1973" s="180" t="str">
        <f t="shared" si="30"/>
        <v>QLD</v>
      </c>
    </row>
    <row r="1974" spans="1:3">
      <c r="A1974" s="181">
        <v>4401</v>
      </c>
      <c r="B1974" s="181">
        <v>49</v>
      </c>
      <c r="C1974" s="180" t="str">
        <f t="shared" si="30"/>
        <v>QLD</v>
      </c>
    </row>
    <row r="1975" spans="1:3">
      <c r="A1975" s="181">
        <v>4402</v>
      </c>
      <c r="B1975" s="181">
        <v>49</v>
      </c>
      <c r="C1975" s="180" t="str">
        <f t="shared" si="30"/>
        <v>QLD</v>
      </c>
    </row>
    <row r="1976" spans="1:3">
      <c r="A1976" s="181">
        <v>4403</v>
      </c>
      <c r="B1976" s="181">
        <v>49</v>
      </c>
      <c r="C1976" s="180" t="str">
        <f t="shared" si="30"/>
        <v>QLD</v>
      </c>
    </row>
    <row r="1977" spans="1:3">
      <c r="A1977" s="181">
        <v>4404</v>
      </c>
      <c r="B1977" s="181">
        <v>49</v>
      </c>
      <c r="C1977" s="180" t="str">
        <f t="shared" si="30"/>
        <v>QLD</v>
      </c>
    </row>
    <row r="1978" spans="1:3">
      <c r="A1978" s="181">
        <v>4405</v>
      </c>
      <c r="B1978" s="181">
        <v>49</v>
      </c>
      <c r="C1978" s="180" t="str">
        <f t="shared" si="30"/>
        <v>QLD</v>
      </c>
    </row>
    <row r="1979" spans="1:3">
      <c r="A1979" s="181">
        <v>4406</v>
      </c>
      <c r="B1979" s="181">
        <v>49</v>
      </c>
      <c r="C1979" s="180" t="str">
        <f t="shared" si="30"/>
        <v>QLD</v>
      </c>
    </row>
    <row r="1980" spans="1:3">
      <c r="A1980" s="181">
        <v>4407</v>
      </c>
      <c r="B1980" s="181">
        <v>49</v>
      </c>
      <c r="C1980" s="180" t="str">
        <f t="shared" si="30"/>
        <v>QLD</v>
      </c>
    </row>
    <row r="1981" spans="1:3">
      <c r="A1981" s="181">
        <v>4408</v>
      </c>
      <c r="B1981" s="181">
        <v>49</v>
      </c>
      <c r="C1981" s="180" t="str">
        <f t="shared" si="30"/>
        <v>QLD</v>
      </c>
    </row>
    <row r="1982" spans="1:3">
      <c r="A1982" s="181">
        <v>4410</v>
      </c>
      <c r="B1982" s="181">
        <v>49</v>
      </c>
      <c r="C1982" s="180" t="str">
        <f t="shared" si="30"/>
        <v>QLD</v>
      </c>
    </row>
    <row r="1983" spans="1:3">
      <c r="A1983" s="181">
        <v>4411</v>
      </c>
      <c r="B1983" s="181">
        <v>49</v>
      </c>
      <c r="C1983" s="180" t="str">
        <f t="shared" si="30"/>
        <v>QLD</v>
      </c>
    </row>
    <row r="1984" spans="1:3">
      <c r="A1984" s="181">
        <v>4412</v>
      </c>
      <c r="B1984" s="181">
        <v>49</v>
      </c>
      <c r="C1984" s="180" t="str">
        <f t="shared" si="30"/>
        <v>QLD</v>
      </c>
    </row>
    <row r="1985" spans="1:3">
      <c r="A1985" s="181">
        <v>4413</v>
      </c>
      <c r="B1985" s="181">
        <v>49</v>
      </c>
      <c r="C1985" s="180" t="str">
        <f t="shared" si="30"/>
        <v>QLD</v>
      </c>
    </row>
    <row r="1986" spans="1:3">
      <c r="A1986" s="181">
        <v>4415</v>
      </c>
      <c r="B1986" s="181">
        <v>49</v>
      </c>
      <c r="C1986" s="180" t="str">
        <f t="shared" ref="C1986:C2049" si="31">IF(OR(A1986&lt;=299,AND(A1986&lt;3000,A1986&gt;=1000)),"NSW",IF(AND(A1986&lt;=999,A1986&gt;=800),"NT",IF(OR(AND(A1986&lt;=8999,A1986&gt;=8000),AND(A1986&lt;=3999,A1986&gt;=3000)),"VIC",IF(OR(AND(A1986&lt;=9999,A1986&gt;=9000),AND(A1986&lt;=4999,A1986&gt;=4000)),"QLD",IF(AND(A1986&lt;=5999,A1986&gt;=5000),"SA",IF(AND(A1986&lt;=6999,A1986&gt;=6000),"WA","TAS"))))))</f>
        <v>QLD</v>
      </c>
    </row>
    <row r="1987" spans="1:3">
      <c r="A1987" s="181">
        <v>4416</v>
      </c>
      <c r="B1987" s="181">
        <v>49</v>
      </c>
      <c r="C1987" s="180" t="str">
        <f t="shared" si="31"/>
        <v>QLD</v>
      </c>
    </row>
    <row r="1988" spans="1:3">
      <c r="A1988" s="181">
        <v>4421</v>
      </c>
      <c r="B1988" s="181">
        <v>49</v>
      </c>
      <c r="C1988" s="180" t="str">
        <f t="shared" si="31"/>
        <v>QLD</v>
      </c>
    </row>
    <row r="1989" spans="1:3">
      <c r="A1989" s="181">
        <v>4494</v>
      </c>
      <c r="B1989" s="181">
        <v>49</v>
      </c>
      <c r="C1989" s="180" t="str">
        <f t="shared" si="31"/>
        <v>QLD</v>
      </c>
    </row>
    <row r="1990" spans="1:3">
      <c r="A1990" s="181">
        <v>4496</v>
      </c>
      <c r="B1990" s="181">
        <v>49</v>
      </c>
      <c r="C1990" s="180" t="str">
        <f t="shared" si="31"/>
        <v>QLD</v>
      </c>
    </row>
    <row r="1991" spans="1:3">
      <c r="A1991" s="181">
        <v>4497</v>
      </c>
      <c r="B1991" s="181">
        <v>49</v>
      </c>
      <c r="C1991" s="180" t="str">
        <f t="shared" si="31"/>
        <v>QLD</v>
      </c>
    </row>
    <row r="1992" spans="1:3">
      <c r="A1992" s="181">
        <v>4498</v>
      </c>
      <c r="B1992" s="181">
        <v>49</v>
      </c>
      <c r="C1992" s="180" t="str">
        <f t="shared" si="31"/>
        <v>QLD</v>
      </c>
    </row>
    <row r="1993" spans="1:3">
      <c r="A1993" s="181">
        <v>4570</v>
      </c>
      <c r="B1993" s="181">
        <v>50</v>
      </c>
      <c r="C1993" s="180" t="str">
        <f t="shared" si="31"/>
        <v>QLD</v>
      </c>
    </row>
    <row r="1994" spans="1:3">
      <c r="A1994" s="181">
        <v>4580</v>
      </c>
      <c r="B1994" s="181">
        <v>50</v>
      </c>
      <c r="C1994" s="180" t="str">
        <f t="shared" si="31"/>
        <v>QLD</v>
      </c>
    </row>
    <row r="1995" spans="1:3">
      <c r="A1995" s="181">
        <v>4581</v>
      </c>
      <c r="B1995" s="181">
        <v>50</v>
      </c>
      <c r="C1995" s="180" t="str">
        <f t="shared" si="31"/>
        <v>QLD</v>
      </c>
    </row>
    <row r="1996" spans="1:3">
      <c r="A1996" s="181">
        <v>4600</v>
      </c>
      <c r="B1996" s="181">
        <v>50</v>
      </c>
      <c r="C1996" s="180" t="str">
        <f t="shared" si="31"/>
        <v>QLD</v>
      </c>
    </row>
    <row r="1997" spans="1:3">
      <c r="A1997" s="181">
        <v>4601</v>
      </c>
      <c r="B1997" s="181">
        <v>50</v>
      </c>
      <c r="C1997" s="180" t="str">
        <f t="shared" si="31"/>
        <v>QLD</v>
      </c>
    </row>
    <row r="1998" spans="1:3">
      <c r="A1998" s="181">
        <v>4605</v>
      </c>
      <c r="B1998" s="181">
        <v>50</v>
      </c>
      <c r="C1998" s="180" t="str">
        <f t="shared" si="31"/>
        <v>QLD</v>
      </c>
    </row>
    <row r="1999" spans="1:3">
      <c r="A1999" s="181">
        <v>4606</v>
      </c>
      <c r="B1999" s="181">
        <v>50</v>
      </c>
      <c r="C1999" s="180" t="str">
        <f t="shared" si="31"/>
        <v>QLD</v>
      </c>
    </row>
    <row r="2000" spans="1:3">
      <c r="A2000" s="181">
        <v>4608</v>
      </c>
      <c r="B2000" s="181">
        <v>50</v>
      </c>
      <c r="C2000" s="180" t="str">
        <f t="shared" si="31"/>
        <v>QLD</v>
      </c>
    </row>
    <row r="2001" spans="1:3">
      <c r="A2001" s="181">
        <v>4610</v>
      </c>
      <c r="B2001" s="181">
        <v>50</v>
      </c>
      <c r="C2001" s="180" t="str">
        <f t="shared" si="31"/>
        <v>QLD</v>
      </c>
    </row>
    <row r="2002" spans="1:3">
      <c r="A2002" s="181">
        <v>4611</v>
      </c>
      <c r="B2002" s="181">
        <v>50</v>
      </c>
      <c r="C2002" s="180" t="str">
        <f t="shared" si="31"/>
        <v>QLD</v>
      </c>
    </row>
    <row r="2003" spans="1:3">
      <c r="A2003" s="181">
        <v>4612</v>
      </c>
      <c r="B2003" s="181">
        <v>50</v>
      </c>
      <c r="C2003" s="180" t="str">
        <f t="shared" si="31"/>
        <v>QLD</v>
      </c>
    </row>
    <row r="2004" spans="1:3">
      <c r="A2004" s="181">
        <v>4613</v>
      </c>
      <c r="B2004" s="181">
        <v>50</v>
      </c>
      <c r="C2004" s="180" t="str">
        <f t="shared" si="31"/>
        <v>QLD</v>
      </c>
    </row>
    <row r="2005" spans="1:3">
      <c r="A2005" s="181">
        <v>4614</v>
      </c>
      <c r="B2005" s="181">
        <v>50</v>
      </c>
      <c r="C2005" s="180" t="str">
        <f t="shared" si="31"/>
        <v>QLD</v>
      </c>
    </row>
    <row r="2006" spans="1:3">
      <c r="A2006" s="181">
        <v>4615</v>
      </c>
      <c r="B2006" s="181">
        <v>50</v>
      </c>
      <c r="C2006" s="180" t="str">
        <f t="shared" si="31"/>
        <v>QLD</v>
      </c>
    </row>
    <row r="2007" spans="1:3">
      <c r="A2007" s="181">
        <v>4620</v>
      </c>
      <c r="B2007" s="181">
        <v>50</v>
      </c>
      <c r="C2007" s="180" t="str">
        <f t="shared" si="31"/>
        <v>QLD</v>
      </c>
    </row>
    <row r="2008" spans="1:3">
      <c r="A2008" s="181">
        <v>4621</v>
      </c>
      <c r="B2008" s="181">
        <v>50</v>
      </c>
      <c r="C2008" s="180" t="str">
        <f t="shared" si="31"/>
        <v>QLD</v>
      </c>
    </row>
    <row r="2009" spans="1:3">
      <c r="A2009" s="181">
        <v>4625</v>
      </c>
      <c r="B2009" s="181">
        <v>50</v>
      </c>
      <c r="C2009" s="180" t="str">
        <f t="shared" si="31"/>
        <v>QLD</v>
      </c>
    </row>
    <row r="2010" spans="1:3">
      <c r="A2010" s="181">
        <v>4626</v>
      </c>
      <c r="B2010" s="181">
        <v>50</v>
      </c>
      <c r="C2010" s="180" t="str">
        <f t="shared" si="31"/>
        <v>QLD</v>
      </c>
    </row>
    <row r="2011" spans="1:3">
      <c r="A2011" s="181">
        <v>4627</v>
      </c>
      <c r="B2011" s="181">
        <v>50</v>
      </c>
      <c r="C2011" s="180" t="str">
        <f t="shared" si="31"/>
        <v>QLD</v>
      </c>
    </row>
    <row r="2012" spans="1:3">
      <c r="A2012" s="181">
        <v>4630</v>
      </c>
      <c r="B2012" s="181">
        <v>50</v>
      </c>
      <c r="C2012" s="180" t="str">
        <f t="shared" si="31"/>
        <v>QLD</v>
      </c>
    </row>
    <row r="2013" spans="1:3">
      <c r="A2013" s="181">
        <v>4650</v>
      </c>
      <c r="B2013" s="181">
        <v>50</v>
      </c>
      <c r="C2013" s="180" t="str">
        <f t="shared" si="31"/>
        <v>QLD</v>
      </c>
    </row>
    <row r="2014" spans="1:3">
      <c r="A2014" s="181">
        <v>4655</v>
      </c>
      <c r="B2014" s="181">
        <v>50</v>
      </c>
      <c r="C2014" s="180" t="str">
        <f t="shared" si="31"/>
        <v>QLD</v>
      </c>
    </row>
    <row r="2015" spans="1:3">
      <c r="A2015" s="181">
        <v>4659</v>
      </c>
      <c r="B2015" s="181">
        <v>50</v>
      </c>
      <c r="C2015" s="180" t="str">
        <f t="shared" si="31"/>
        <v>QLD</v>
      </c>
    </row>
    <row r="2016" spans="1:3">
      <c r="A2016" s="181">
        <v>4660</v>
      </c>
      <c r="B2016" s="181">
        <v>50</v>
      </c>
      <c r="C2016" s="180" t="str">
        <f t="shared" si="31"/>
        <v>QLD</v>
      </c>
    </row>
    <row r="2017" spans="1:3">
      <c r="A2017" s="181">
        <v>4662</v>
      </c>
      <c r="B2017" s="181">
        <v>50</v>
      </c>
      <c r="C2017" s="180" t="str">
        <f t="shared" si="31"/>
        <v>QLD</v>
      </c>
    </row>
    <row r="2018" spans="1:3">
      <c r="A2018" s="181">
        <v>4670</v>
      </c>
      <c r="B2018" s="181">
        <v>50</v>
      </c>
      <c r="C2018" s="180" t="str">
        <f t="shared" si="31"/>
        <v>QLD</v>
      </c>
    </row>
    <row r="2019" spans="1:3">
      <c r="A2019" s="181">
        <v>4671</v>
      </c>
      <c r="B2019" s="181">
        <v>50</v>
      </c>
      <c r="C2019" s="180" t="str">
        <f t="shared" si="31"/>
        <v>QLD</v>
      </c>
    </row>
    <row r="2020" spans="1:3">
      <c r="A2020" s="181">
        <v>4673</v>
      </c>
      <c r="B2020" s="181">
        <v>50</v>
      </c>
      <c r="C2020" s="180" t="str">
        <f t="shared" si="31"/>
        <v>QLD</v>
      </c>
    </row>
    <row r="2021" spans="1:3">
      <c r="A2021" s="181">
        <v>4674</v>
      </c>
      <c r="B2021" s="181">
        <v>50</v>
      </c>
      <c r="C2021" s="180" t="str">
        <f t="shared" si="31"/>
        <v>QLD</v>
      </c>
    </row>
    <row r="2022" spans="1:3">
      <c r="A2022" s="181">
        <v>4676</v>
      </c>
      <c r="B2022" s="181">
        <v>50</v>
      </c>
      <c r="C2022" s="180" t="str">
        <f t="shared" si="31"/>
        <v>QLD</v>
      </c>
    </row>
    <row r="2023" spans="1:3">
      <c r="A2023" s="181">
        <v>4000</v>
      </c>
      <c r="B2023" s="181">
        <v>51</v>
      </c>
      <c r="C2023" s="180" t="str">
        <f t="shared" si="31"/>
        <v>QLD</v>
      </c>
    </row>
    <row r="2024" spans="1:3">
      <c r="A2024" s="181">
        <v>4001</v>
      </c>
      <c r="B2024" s="181">
        <v>51</v>
      </c>
      <c r="C2024" s="180" t="str">
        <f t="shared" si="31"/>
        <v>QLD</v>
      </c>
    </row>
    <row r="2025" spans="1:3">
      <c r="A2025" s="181">
        <v>4002</v>
      </c>
      <c r="B2025" s="181">
        <v>51</v>
      </c>
      <c r="C2025" s="180" t="str">
        <f t="shared" si="31"/>
        <v>QLD</v>
      </c>
    </row>
    <row r="2026" spans="1:3">
      <c r="A2026" s="181">
        <v>4003</v>
      </c>
      <c r="B2026" s="181">
        <v>51</v>
      </c>
      <c r="C2026" s="180" t="str">
        <f t="shared" si="31"/>
        <v>QLD</v>
      </c>
    </row>
    <row r="2027" spans="1:3">
      <c r="A2027" s="181">
        <v>4004</v>
      </c>
      <c r="B2027" s="181">
        <v>51</v>
      </c>
      <c r="C2027" s="180" t="str">
        <f t="shared" si="31"/>
        <v>QLD</v>
      </c>
    </row>
    <row r="2028" spans="1:3">
      <c r="A2028" s="181">
        <v>4005</v>
      </c>
      <c r="B2028" s="181">
        <v>51</v>
      </c>
      <c r="C2028" s="180" t="str">
        <f t="shared" si="31"/>
        <v>QLD</v>
      </c>
    </row>
    <row r="2029" spans="1:3">
      <c r="A2029" s="181">
        <v>4006</v>
      </c>
      <c r="B2029" s="181">
        <v>51</v>
      </c>
      <c r="C2029" s="180" t="str">
        <f t="shared" si="31"/>
        <v>QLD</v>
      </c>
    </row>
    <row r="2030" spans="1:3">
      <c r="A2030" s="181">
        <v>4007</v>
      </c>
      <c r="B2030" s="181">
        <v>51</v>
      </c>
      <c r="C2030" s="180" t="str">
        <f t="shared" si="31"/>
        <v>QLD</v>
      </c>
    </row>
    <row r="2031" spans="1:3">
      <c r="A2031" s="181">
        <v>4008</v>
      </c>
      <c r="B2031" s="181">
        <v>51</v>
      </c>
      <c r="C2031" s="180" t="str">
        <f t="shared" si="31"/>
        <v>QLD</v>
      </c>
    </row>
    <row r="2032" spans="1:3">
      <c r="A2032" s="181">
        <v>4009</v>
      </c>
      <c r="B2032" s="181">
        <v>51</v>
      </c>
      <c r="C2032" s="180" t="str">
        <f t="shared" si="31"/>
        <v>QLD</v>
      </c>
    </row>
    <row r="2033" spans="1:3">
      <c r="A2033" s="181">
        <v>4010</v>
      </c>
      <c r="B2033" s="181">
        <v>51</v>
      </c>
      <c r="C2033" s="180" t="str">
        <f t="shared" si="31"/>
        <v>QLD</v>
      </c>
    </row>
    <row r="2034" spans="1:3">
      <c r="A2034" s="181">
        <v>4011</v>
      </c>
      <c r="B2034" s="181">
        <v>51</v>
      </c>
      <c r="C2034" s="180" t="str">
        <f t="shared" si="31"/>
        <v>QLD</v>
      </c>
    </row>
    <row r="2035" spans="1:3">
      <c r="A2035" s="181">
        <v>4012</v>
      </c>
      <c r="B2035" s="181">
        <v>51</v>
      </c>
      <c r="C2035" s="180" t="str">
        <f t="shared" si="31"/>
        <v>QLD</v>
      </c>
    </row>
    <row r="2036" spans="1:3">
      <c r="A2036" s="181">
        <v>4013</v>
      </c>
      <c r="B2036" s="181">
        <v>51</v>
      </c>
      <c r="C2036" s="180" t="str">
        <f t="shared" si="31"/>
        <v>QLD</v>
      </c>
    </row>
    <row r="2037" spans="1:3">
      <c r="A2037" s="181">
        <v>4014</v>
      </c>
      <c r="B2037" s="181">
        <v>51</v>
      </c>
      <c r="C2037" s="180" t="str">
        <f t="shared" si="31"/>
        <v>QLD</v>
      </c>
    </row>
    <row r="2038" spans="1:3">
      <c r="A2038" s="181">
        <v>4017</v>
      </c>
      <c r="B2038" s="181">
        <v>51</v>
      </c>
      <c r="C2038" s="180" t="str">
        <f t="shared" si="31"/>
        <v>QLD</v>
      </c>
    </row>
    <row r="2039" spans="1:3">
      <c r="A2039" s="181">
        <v>4018</v>
      </c>
      <c r="B2039" s="181">
        <v>51</v>
      </c>
      <c r="C2039" s="180" t="str">
        <f t="shared" si="31"/>
        <v>QLD</v>
      </c>
    </row>
    <row r="2040" spans="1:3">
      <c r="A2040" s="181">
        <v>4019</v>
      </c>
      <c r="B2040" s="181">
        <v>51</v>
      </c>
      <c r="C2040" s="180" t="str">
        <f t="shared" si="31"/>
        <v>QLD</v>
      </c>
    </row>
    <row r="2041" spans="1:3">
      <c r="A2041" s="181">
        <v>4020</v>
      </c>
      <c r="B2041" s="181">
        <v>51</v>
      </c>
      <c r="C2041" s="180" t="str">
        <f t="shared" si="31"/>
        <v>QLD</v>
      </c>
    </row>
    <row r="2042" spans="1:3">
      <c r="A2042" s="181">
        <v>4021</v>
      </c>
      <c r="B2042" s="181">
        <v>51</v>
      </c>
      <c r="C2042" s="180" t="str">
        <f t="shared" si="31"/>
        <v>QLD</v>
      </c>
    </row>
    <row r="2043" spans="1:3">
      <c r="A2043" s="181">
        <v>4022</v>
      </c>
      <c r="B2043" s="181">
        <v>51</v>
      </c>
      <c r="C2043" s="180" t="str">
        <f t="shared" si="31"/>
        <v>QLD</v>
      </c>
    </row>
    <row r="2044" spans="1:3">
      <c r="A2044" s="181">
        <v>4025</v>
      </c>
      <c r="B2044" s="181">
        <v>51</v>
      </c>
      <c r="C2044" s="180" t="str">
        <f t="shared" si="31"/>
        <v>QLD</v>
      </c>
    </row>
    <row r="2045" spans="1:3">
      <c r="A2045" s="181">
        <v>4029</v>
      </c>
      <c r="B2045" s="181">
        <v>51</v>
      </c>
      <c r="C2045" s="180" t="str">
        <f t="shared" si="31"/>
        <v>QLD</v>
      </c>
    </row>
    <row r="2046" spans="1:3">
      <c r="A2046" s="181">
        <v>4030</v>
      </c>
      <c r="B2046" s="181">
        <v>51</v>
      </c>
      <c r="C2046" s="180" t="str">
        <f t="shared" si="31"/>
        <v>QLD</v>
      </c>
    </row>
    <row r="2047" spans="1:3">
      <c r="A2047" s="181">
        <v>4031</v>
      </c>
      <c r="B2047" s="181">
        <v>51</v>
      </c>
      <c r="C2047" s="180" t="str">
        <f t="shared" si="31"/>
        <v>QLD</v>
      </c>
    </row>
    <row r="2048" spans="1:3">
      <c r="A2048" s="181">
        <v>4032</v>
      </c>
      <c r="B2048" s="181">
        <v>51</v>
      </c>
      <c r="C2048" s="180" t="str">
        <f t="shared" si="31"/>
        <v>QLD</v>
      </c>
    </row>
    <row r="2049" spans="1:3">
      <c r="A2049" s="181">
        <v>4034</v>
      </c>
      <c r="B2049" s="181">
        <v>51</v>
      </c>
      <c r="C2049" s="180" t="str">
        <f t="shared" si="31"/>
        <v>QLD</v>
      </c>
    </row>
    <row r="2050" spans="1:3">
      <c r="A2050" s="181">
        <v>4035</v>
      </c>
      <c r="B2050" s="181">
        <v>51</v>
      </c>
      <c r="C2050" s="180" t="str">
        <f t="shared" ref="C2050:C2113" si="32">IF(OR(A2050&lt;=299,AND(A2050&lt;3000,A2050&gt;=1000)),"NSW",IF(AND(A2050&lt;=999,A2050&gt;=800),"NT",IF(OR(AND(A2050&lt;=8999,A2050&gt;=8000),AND(A2050&lt;=3999,A2050&gt;=3000)),"VIC",IF(OR(AND(A2050&lt;=9999,A2050&gt;=9000),AND(A2050&lt;=4999,A2050&gt;=4000)),"QLD",IF(AND(A2050&lt;=5999,A2050&gt;=5000),"SA",IF(AND(A2050&lt;=6999,A2050&gt;=6000),"WA","TAS"))))))</f>
        <v>QLD</v>
      </c>
    </row>
    <row r="2051" spans="1:3">
      <c r="A2051" s="181">
        <v>4036</v>
      </c>
      <c r="B2051" s="181">
        <v>51</v>
      </c>
      <c r="C2051" s="180" t="str">
        <f t="shared" si="32"/>
        <v>QLD</v>
      </c>
    </row>
    <row r="2052" spans="1:3">
      <c r="A2052" s="181">
        <v>4037</v>
      </c>
      <c r="B2052" s="181">
        <v>51</v>
      </c>
      <c r="C2052" s="180" t="str">
        <f t="shared" si="32"/>
        <v>QLD</v>
      </c>
    </row>
    <row r="2053" spans="1:3">
      <c r="A2053" s="181">
        <v>4051</v>
      </c>
      <c r="B2053" s="181">
        <v>51</v>
      </c>
      <c r="C2053" s="180" t="str">
        <f t="shared" si="32"/>
        <v>QLD</v>
      </c>
    </row>
    <row r="2054" spans="1:3">
      <c r="A2054" s="181">
        <v>4052</v>
      </c>
      <c r="B2054" s="181">
        <v>51</v>
      </c>
      <c r="C2054" s="180" t="str">
        <f t="shared" si="32"/>
        <v>QLD</v>
      </c>
    </row>
    <row r="2055" spans="1:3">
      <c r="A2055" s="181">
        <v>4053</v>
      </c>
      <c r="B2055" s="181">
        <v>51</v>
      </c>
      <c r="C2055" s="180" t="str">
        <f t="shared" si="32"/>
        <v>QLD</v>
      </c>
    </row>
    <row r="2056" spans="1:3">
      <c r="A2056" s="181">
        <v>4054</v>
      </c>
      <c r="B2056" s="181">
        <v>51</v>
      </c>
      <c r="C2056" s="180" t="str">
        <f t="shared" si="32"/>
        <v>QLD</v>
      </c>
    </row>
    <row r="2057" spans="1:3">
      <c r="A2057" s="181">
        <v>4055</v>
      </c>
      <c r="B2057" s="181">
        <v>51</v>
      </c>
      <c r="C2057" s="180" t="str">
        <f t="shared" si="32"/>
        <v>QLD</v>
      </c>
    </row>
    <row r="2058" spans="1:3">
      <c r="A2058" s="181">
        <v>4059</v>
      </c>
      <c r="B2058" s="181">
        <v>51</v>
      </c>
      <c r="C2058" s="180" t="str">
        <f t="shared" si="32"/>
        <v>QLD</v>
      </c>
    </row>
    <row r="2059" spans="1:3">
      <c r="A2059" s="181">
        <v>4060</v>
      </c>
      <c r="B2059" s="181">
        <v>51</v>
      </c>
      <c r="C2059" s="180" t="str">
        <f t="shared" si="32"/>
        <v>QLD</v>
      </c>
    </row>
    <row r="2060" spans="1:3">
      <c r="A2060" s="181">
        <v>4061</v>
      </c>
      <c r="B2060" s="181">
        <v>51</v>
      </c>
      <c r="C2060" s="180" t="str">
        <f t="shared" si="32"/>
        <v>QLD</v>
      </c>
    </row>
    <row r="2061" spans="1:3">
      <c r="A2061" s="181">
        <v>4064</v>
      </c>
      <c r="B2061" s="181">
        <v>51</v>
      </c>
      <c r="C2061" s="180" t="str">
        <f t="shared" si="32"/>
        <v>QLD</v>
      </c>
    </row>
    <row r="2062" spans="1:3">
      <c r="A2062" s="181">
        <v>4065</v>
      </c>
      <c r="B2062" s="181">
        <v>51</v>
      </c>
      <c r="C2062" s="180" t="str">
        <f t="shared" si="32"/>
        <v>QLD</v>
      </c>
    </row>
    <row r="2063" spans="1:3">
      <c r="A2063" s="181">
        <v>4066</v>
      </c>
      <c r="B2063" s="181">
        <v>51</v>
      </c>
      <c r="C2063" s="180" t="str">
        <f t="shared" si="32"/>
        <v>QLD</v>
      </c>
    </row>
    <row r="2064" spans="1:3">
      <c r="A2064" s="181">
        <v>4067</v>
      </c>
      <c r="B2064" s="181">
        <v>51</v>
      </c>
      <c r="C2064" s="180" t="str">
        <f t="shared" si="32"/>
        <v>QLD</v>
      </c>
    </row>
    <row r="2065" spans="1:3">
      <c r="A2065" s="181">
        <v>4068</v>
      </c>
      <c r="B2065" s="181">
        <v>51</v>
      </c>
      <c r="C2065" s="180" t="str">
        <f t="shared" si="32"/>
        <v>QLD</v>
      </c>
    </row>
    <row r="2066" spans="1:3">
      <c r="A2066" s="181">
        <v>4069</v>
      </c>
      <c r="B2066" s="181">
        <v>51</v>
      </c>
      <c r="C2066" s="180" t="str">
        <f t="shared" si="32"/>
        <v>QLD</v>
      </c>
    </row>
    <row r="2067" spans="1:3">
      <c r="A2067" s="181">
        <v>4070</v>
      </c>
      <c r="B2067" s="181">
        <v>51</v>
      </c>
      <c r="C2067" s="180" t="str">
        <f t="shared" si="32"/>
        <v>QLD</v>
      </c>
    </row>
    <row r="2068" spans="1:3">
      <c r="A2068" s="181">
        <v>4072</v>
      </c>
      <c r="B2068" s="181">
        <v>51</v>
      </c>
      <c r="C2068" s="180" t="str">
        <f t="shared" si="32"/>
        <v>QLD</v>
      </c>
    </row>
    <row r="2069" spans="1:3">
      <c r="A2069" s="181">
        <v>4073</v>
      </c>
      <c r="B2069" s="181">
        <v>51</v>
      </c>
      <c r="C2069" s="180" t="str">
        <f t="shared" si="32"/>
        <v>QLD</v>
      </c>
    </row>
    <row r="2070" spans="1:3">
      <c r="A2070" s="181">
        <v>4074</v>
      </c>
      <c r="B2070" s="181">
        <v>51</v>
      </c>
      <c r="C2070" s="180" t="str">
        <f t="shared" si="32"/>
        <v>QLD</v>
      </c>
    </row>
    <row r="2071" spans="1:3">
      <c r="A2071" s="181">
        <v>4075</v>
      </c>
      <c r="B2071" s="181">
        <v>51</v>
      </c>
      <c r="C2071" s="180" t="str">
        <f t="shared" si="32"/>
        <v>QLD</v>
      </c>
    </row>
    <row r="2072" spans="1:3">
      <c r="A2072" s="181">
        <v>4076</v>
      </c>
      <c r="B2072" s="181">
        <v>51</v>
      </c>
      <c r="C2072" s="180" t="str">
        <f t="shared" si="32"/>
        <v>QLD</v>
      </c>
    </row>
    <row r="2073" spans="1:3">
      <c r="A2073" s="181">
        <v>4077</v>
      </c>
      <c r="B2073" s="181">
        <v>51</v>
      </c>
      <c r="C2073" s="180" t="str">
        <f t="shared" si="32"/>
        <v>QLD</v>
      </c>
    </row>
    <row r="2074" spans="1:3">
      <c r="A2074" s="181">
        <v>4078</v>
      </c>
      <c r="B2074" s="181">
        <v>51</v>
      </c>
      <c r="C2074" s="180" t="str">
        <f t="shared" si="32"/>
        <v>QLD</v>
      </c>
    </row>
    <row r="2075" spans="1:3">
      <c r="A2075" s="181">
        <v>4101</v>
      </c>
      <c r="B2075" s="181">
        <v>51</v>
      </c>
      <c r="C2075" s="180" t="str">
        <f t="shared" si="32"/>
        <v>QLD</v>
      </c>
    </row>
    <row r="2076" spans="1:3">
      <c r="A2076" s="181">
        <v>4102</v>
      </c>
      <c r="B2076" s="181">
        <v>51</v>
      </c>
      <c r="C2076" s="180" t="str">
        <f t="shared" si="32"/>
        <v>QLD</v>
      </c>
    </row>
    <row r="2077" spans="1:3">
      <c r="A2077" s="181">
        <v>4103</v>
      </c>
      <c r="B2077" s="181">
        <v>51</v>
      </c>
      <c r="C2077" s="180" t="str">
        <f t="shared" si="32"/>
        <v>QLD</v>
      </c>
    </row>
    <row r="2078" spans="1:3">
      <c r="A2078" s="181">
        <v>4104</v>
      </c>
      <c r="B2078" s="181">
        <v>51</v>
      </c>
      <c r="C2078" s="180" t="str">
        <f t="shared" si="32"/>
        <v>QLD</v>
      </c>
    </row>
    <row r="2079" spans="1:3">
      <c r="A2079" s="181">
        <v>4105</v>
      </c>
      <c r="B2079" s="181">
        <v>51</v>
      </c>
      <c r="C2079" s="180" t="str">
        <f t="shared" si="32"/>
        <v>QLD</v>
      </c>
    </row>
    <row r="2080" spans="1:3">
      <c r="A2080" s="181">
        <v>4106</v>
      </c>
      <c r="B2080" s="181">
        <v>51</v>
      </c>
      <c r="C2080" s="180" t="str">
        <f t="shared" si="32"/>
        <v>QLD</v>
      </c>
    </row>
    <row r="2081" spans="1:3">
      <c r="A2081" s="181">
        <v>4107</v>
      </c>
      <c r="B2081" s="181">
        <v>51</v>
      </c>
      <c r="C2081" s="180" t="str">
        <f t="shared" si="32"/>
        <v>QLD</v>
      </c>
    </row>
    <row r="2082" spans="1:3">
      <c r="A2082" s="181">
        <v>4108</v>
      </c>
      <c r="B2082" s="181">
        <v>51</v>
      </c>
      <c r="C2082" s="180" t="str">
        <f t="shared" si="32"/>
        <v>QLD</v>
      </c>
    </row>
    <row r="2083" spans="1:3">
      <c r="A2083" s="181">
        <v>4109</v>
      </c>
      <c r="B2083" s="181">
        <v>51</v>
      </c>
      <c r="C2083" s="180" t="str">
        <f t="shared" si="32"/>
        <v>QLD</v>
      </c>
    </row>
    <row r="2084" spans="1:3">
      <c r="A2084" s="181">
        <v>4110</v>
      </c>
      <c r="B2084" s="181">
        <v>51</v>
      </c>
      <c r="C2084" s="180" t="str">
        <f t="shared" si="32"/>
        <v>QLD</v>
      </c>
    </row>
    <row r="2085" spans="1:3">
      <c r="A2085" s="181">
        <v>4111</v>
      </c>
      <c r="B2085" s="181">
        <v>51</v>
      </c>
      <c r="C2085" s="180" t="str">
        <f t="shared" si="32"/>
        <v>QLD</v>
      </c>
    </row>
    <row r="2086" spans="1:3">
      <c r="A2086" s="181">
        <v>4112</v>
      </c>
      <c r="B2086" s="181">
        <v>51</v>
      </c>
      <c r="C2086" s="180" t="str">
        <f t="shared" si="32"/>
        <v>QLD</v>
      </c>
    </row>
    <row r="2087" spans="1:3">
      <c r="A2087" s="181">
        <v>4113</v>
      </c>
      <c r="B2087" s="181">
        <v>51</v>
      </c>
      <c r="C2087" s="180" t="str">
        <f t="shared" si="32"/>
        <v>QLD</v>
      </c>
    </row>
    <row r="2088" spans="1:3">
      <c r="A2088" s="181">
        <v>4114</v>
      </c>
      <c r="B2088" s="181">
        <v>51</v>
      </c>
      <c r="C2088" s="180" t="str">
        <f t="shared" si="32"/>
        <v>QLD</v>
      </c>
    </row>
    <row r="2089" spans="1:3">
      <c r="A2089" s="181">
        <v>4115</v>
      </c>
      <c r="B2089" s="181">
        <v>51</v>
      </c>
      <c r="C2089" s="180" t="str">
        <f t="shared" si="32"/>
        <v>QLD</v>
      </c>
    </row>
    <row r="2090" spans="1:3">
      <c r="A2090" s="181">
        <v>4116</v>
      </c>
      <c r="B2090" s="181">
        <v>51</v>
      </c>
      <c r="C2090" s="180" t="str">
        <f t="shared" si="32"/>
        <v>QLD</v>
      </c>
    </row>
    <row r="2091" spans="1:3">
      <c r="A2091" s="181">
        <v>4117</v>
      </c>
      <c r="B2091" s="181">
        <v>51</v>
      </c>
      <c r="C2091" s="180" t="str">
        <f t="shared" si="32"/>
        <v>QLD</v>
      </c>
    </row>
    <row r="2092" spans="1:3">
      <c r="A2092" s="181">
        <v>4118</v>
      </c>
      <c r="B2092" s="181">
        <v>51</v>
      </c>
      <c r="C2092" s="180" t="str">
        <f t="shared" si="32"/>
        <v>QLD</v>
      </c>
    </row>
    <row r="2093" spans="1:3">
      <c r="A2093" s="181">
        <v>4119</v>
      </c>
      <c r="B2093" s="181">
        <v>51</v>
      </c>
      <c r="C2093" s="180" t="str">
        <f t="shared" si="32"/>
        <v>QLD</v>
      </c>
    </row>
    <row r="2094" spans="1:3">
      <c r="A2094" s="181">
        <v>4120</v>
      </c>
      <c r="B2094" s="181">
        <v>51</v>
      </c>
      <c r="C2094" s="180" t="str">
        <f t="shared" si="32"/>
        <v>QLD</v>
      </c>
    </row>
    <row r="2095" spans="1:3">
      <c r="A2095" s="181">
        <v>4121</v>
      </c>
      <c r="B2095" s="181">
        <v>51</v>
      </c>
      <c r="C2095" s="180" t="str">
        <f t="shared" si="32"/>
        <v>QLD</v>
      </c>
    </row>
    <row r="2096" spans="1:3">
      <c r="A2096" s="181">
        <v>4122</v>
      </c>
      <c r="B2096" s="181">
        <v>51</v>
      </c>
      <c r="C2096" s="180" t="str">
        <f t="shared" si="32"/>
        <v>QLD</v>
      </c>
    </row>
    <row r="2097" spans="1:3">
      <c r="A2097" s="181">
        <v>4123</v>
      </c>
      <c r="B2097" s="181">
        <v>51</v>
      </c>
      <c r="C2097" s="180" t="str">
        <f t="shared" si="32"/>
        <v>QLD</v>
      </c>
    </row>
    <row r="2098" spans="1:3">
      <c r="A2098" s="181">
        <v>4124</v>
      </c>
      <c r="B2098" s="181">
        <v>51</v>
      </c>
      <c r="C2098" s="180" t="str">
        <f t="shared" si="32"/>
        <v>QLD</v>
      </c>
    </row>
    <row r="2099" spans="1:3">
      <c r="A2099" s="181">
        <v>4125</v>
      </c>
      <c r="B2099" s="181">
        <v>51</v>
      </c>
      <c r="C2099" s="180" t="str">
        <f t="shared" si="32"/>
        <v>QLD</v>
      </c>
    </row>
    <row r="2100" spans="1:3">
      <c r="A2100" s="181">
        <v>4127</v>
      </c>
      <c r="B2100" s="181">
        <v>51</v>
      </c>
      <c r="C2100" s="180" t="str">
        <f t="shared" si="32"/>
        <v>QLD</v>
      </c>
    </row>
    <row r="2101" spans="1:3">
      <c r="A2101" s="181">
        <v>4128</v>
      </c>
      <c r="B2101" s="181">
        <v>51</v>
      </c>
      <c r="C2101" s="180" t="str">
        <f t="shared" si="32"/>
        <v>QLD</v>
      </c>
    </row>
    <row r="2102" spans="1:3">
      <c r="A2102" s="181">
        <v>4129</v>
      </c>
      <c r="B2102" s="181">
        <v>51</v>
      </c>
      <c r="C2102" s="180" t="str">
        <f t="shared" si="32"/>
        <v>QLD</v>
      </c>
    </row>
    <row r="2103" spans="1:3">
      <c r="A2103" s="181">
        <v>4130</v>
      </c>
      <c r="B2103" s="181">
        <v>51</v>
      </c>
      <c r="C2103" s="180" t="str">
        <f t="shared" si="32"/>
        <v>QLD</v>
      </c>
    </row>
    <row r="2104" spans="1:3">
      <c r="A2104" s="181">
        <v>4131</v>
      </c>
      <c r="B2104" s="181">
        <v>51</v>
      </c>
      <c r="C2104" s="180" t="str">
        <f t="shared" si="32"/>
        <v>QLD</v>
      </c>
    </row>
    <row r="2105" spans="1:3">
      <c r="A2105" s="181">
        <v>4132</v>
      </c>
      <c r="B2105" s="181">
        <v>51</v>
      </c>
      <c r="C2105" s="180" t="str">
        <f t="shared" si="32"/>
        <v>QLD</v>
      </c>
    </row>
    <row r="2106" spans="1:3">
      <c r="A2106" s="181">
        <v>4133</v>
      </c>
      <c r="B2106" s="181">
        <v>51</v>
      </c>
      <c r="C2106" s="180" t="str">
        <f t="shared" si="32"/>
        <v>QLD</v>
      </c>
    </row>
    <row r="2107" spans="1:3">
      <c r="A2107" s="181">
        <v>4151</v>
      </c>
      <c r="B2107" s="181">
        <v>51</v>
      </c>
      <c r="C2107" s="180" t="str">
        <f t="shared" si="32"/>
        <v>QLD</v>
      </c>
    </row>
    <row r="2108" spans="1:3">
      <c r="A2108" s="181">
        <v>4152</v>
      </c>
      <c r="B2108" s="181">
        <v>51</v>
      </c>
      <c r="C2108" s="180" t="str">
        <f t="shared" si="32"/>
        <v>QLD</v>
      </c>
    </row>
    <row r="2109" spans="1:3">
      <c r="A2109" s="181">
        <v>4153</v>
      </c>
      <c r="B2109" s="181">
        <v>51</v>
      </c>
      <c r="C2109" s="180" t="str">
        <f t="shared" si="32"/>
        <v>QLD</v>
      </c>
    </row>
    <row r="2110" spans="1:3">
      <c r="A2110" s="181">
        <v>4154</v>
      </c>
      <c r="B2110" s="181">
        <v>51</v>
      </c>
      <c r="C2110" s="180" t="str">
        <f t="shared" si="32"/>
        <v>QLD</v>
      </c>
    </row>
    <row r="2111" spans="1:3">
      <c r="A2111" s="181">
        <v>4155</v>
      </c>
      <c r="B2111" s="181">
        <v>51</v>
      </c>
      <c r="C2111" s="180" t="str">
        <f t="shared" si="32"/>
        <v>QLD</v>
      </c>
    </row>
    <row r="2112" spans="1:3">
      <c r="A2112" s="181">
        <v>4156</v>
      </c>
      <c r="B2112" s="181">
        <v>51</v>
      </c>
      <c r="C2112" s="180" t="str">
        <f t="shared" si="32"/>
        <v>QLD</v>
      </c>
    </row>
    <row r="2113" spans="1:3">
      <c r="A2113" s="181">
        <v>4157</v>
      </c>
      <c r="B2113" s="181">
        <v>51</v>
      </c>
      <c r="C2113" s="180" t="str">
        <f t="shared" si="32"/>
        <v>QLD</v>
      </c>
    </row>
    <row r="2114" spans="1:3">
      <c r="A2114" s="181">
        <v>4158</v>
      </c>
      <c r="B2114" s="181">
        <v>51</v>
      </c>
      <c r="C2114" s="180" t="str">
        <f t="shared" ref="C2114:C2177" si="33">IF(OR(A2114&lt;=299,AND(A2114&lt;3000,A2114&gt;=1000)),"NSW",IF(AND(A2114&lt;=999,A2114&gt;=800),"NT",IF(OR(AND(A2114&lt;=8999,A2114&gt;=8000),AND(A2114&lt;=3999,A2114&gt;=3000)),"VIC",IF(OR(AND(A2114&lt;=9999,A2114&gt;=9000),AND(A2114&lt;=4999,A2114&gt;=4000)),"QLD",IF(AND(A2114&lt;=5999,A2114&gt;=5000),"SA",IF(AND(A2114&lt;=6999,A2114&gt;=6000),"WA","TAS"))))))</f>
        <v>QLD</v>
      </c>
    </row>
    <row r="2115" spans="1:3">
      <c r="A2115" s="181">
        <v>4159</v>
      </c>
      <c r="B2115" s="181">
        <v>51</v>
      </c>
      <c r="C2115" s="180" t="str">
        <f t="shared" si="33"/>
        <v>QLD</v>
      </c>
    </row>
    <row r="2116" spans="1:3">
      <c r="A2116" s="181">
        <v>4160</v>
      </c>
      <c r="B2116" s="181">
        <v>51</v>
      </c>
      <c r="C2116" s="180" t="str">
        <f t="shared" si="33"/>
        <v>QLD</v>
      </c>
    </row>
    <row r="2117" spans="1:3">
      <c r="A2117" s="181">
        <v>4161</v>
      </c>
      <c r="B2117" s="181">
        <v>51</v>
      </c>
      <c r="C2117" s="180" t="str">
        <f t="shared" si="33"/>
        <v>QLD</v>
      </c>
    </row>
    <row r="2118" spans="1:3">
      <c r="A2118" s="181">
        <v>4163</v>
      </c>
      <c r="B2118" s="181">
        <v>51</v>
      </c>
      <c r="C2118" s="180" t="str">
        <f t="shared" si="33"/>
        <v>QLD</v>
      </c>
    </row>
    <row r="2119" spans="1:3">
      <c r="A2119" s="181">
        <v>4164</v>
      </c>
      <c r="B2119" s="181">
        <v>51</v>
      </c>
      <c r="C2119" s="180" t="str">
        <f t="shared" si="33"/>
        <v>QLD</v>
      </c>
    </row>
    <row r="2120" spans="1:3">
      <c r="A2120" s="181">
        <v>4165</v>
      </c>
      <c r="B2120" s="181">
        <v>51</v>
      </c>
      <c r="C2120" s="180" t="str">
        <f t="shared" si="33"/>
        <v>QLD</v>
      </c>
    </row>
    <row r="2121" spans="1:3">
      <c r="A2121" s="181">
        <v>4169</v>
      </c>
      <c r="B2121" s="181">
        <v>51</v>
      </c>
      <c r="C2121" s="180" t="str">
        <f t="shared" si="33"/>
        <v>QLD</v>
      </c>
    </row>
    <row r="2122" spans="1:3">
      <c r="A2122" s="181">
        <v>4170</v>
      </c>
      <c r="B2122" s="181">
        <v>51</v>
      </c>
      <c r="C2122" s="180" t="str">
        <f t="shared" si="33"/>
        <v>QLD</v>
      </c>
    </row>
    <row r="2123" spans="1:3">
      <c r="A2123" s="181">
        <v>4171</v>
      </c>
      <c r="B2123" s="181">
        <v>51</v>
      </c>
      <c r="C2123" s="180" t="str">
        <f t="shared" si="33"/>
        <v>QLD</v>
      </c>
    </row>
    <row r="2124" spans="1:3">
      <c r="A2124" s="181">
        <v>4172</v>
      </c>
      <c r="B2124" s="181">
        <v>51</v>
      </c>
      <c r="C2124" s="180" t="str">
        <f t="shared" si="33"/>
        <v>QLD</v>
      </c>
    </row>
    <row r="2125" spans="1:3">
      <c r="A2125" s="181">
        <v>4173</v>
      </c>
      <c r="B2125" s="181">
        <v>51</v>
      </c>
      <c r="C2125" s="180" t="str">
        <f t="shared" si="33"/>
        <v>QLD</v>
      </c>
    </row>
    <row r="2126" spans="1:3">
      <c r="A2126" s="181">
        <v>4174</v>
      </c>
      <c r="B2126" s="181">
        <v>51</v>
      </c>
      <c r="C2126" s="180" t="str">
        <f t="shared" si="33"/>
        <v>QLD</v>
      </c>
    </row>
    <row r="2127" spans="1:3">
      <c r="A2127" s="181">
        <v>4178</v>
      </c>
      <c r="B2127" s="181">
        <v>51</v>
      </c>
      <c r="C2127" s="180" t="str">
        <f t="shared" si="33"/>
        <v>QLD</v>
      </c>
    </row>
    <row r="2128" spans="1:3">
      <c r="A2128" s="181">
        <v>4179</v>
      </c>
      <c r="B2128" s="181">
        <v>51</v>
      </c>
      <c r="C2128" s="180" t="str">
        <f t="shared" si="33"/>
        <v>QLD</v>
      </c>
    </row>
    <row r="2129" spans="1:3">
      <c r="A2129" s="181">
        <v>4183</v>
      </c>
      <c r="B2129" s="181">
        <v>51</v>
      </c>
      <c r="C2129" s="180" t="str">
        <f t="shared" si="33"/>
        <v>QLD</v>
      </c>
    </row>
    <row r="2130" spans="1:3">
      <c r="A2130" s="181">
        <v>4184</v>
      </c>
      <c r="B2130" s="181">
        <v>51</v>
      </c>
      <c r="C2130" s="180" t="str">
        <f t="shared" si="33"/>
        <v>QLD</v>
      </c>
    </row>
    <row r="2131" spans="1:3">
      <c r="A2131" s="181">
        <v>4205</v>
      </c>
      <c r="B2131" s="181">
        <v>51</v>
      </c>
      <c r="C2131" s="180" t="str">
        <f t="shared" si="33"/>
        <v>QLD</v>
      </c>
    </row>
    <row r="2132" spans="1:3">
      <c r="A2132" s="181">
        <v>4207</v>
      </c>
      <c r="B2132" s="181">
        <v>51</v>
      </c>
      <c r="C2132" s="180" t="str">
        <f t="shared" si="33"/>
        <v>QLD</v>
      </c>
    </row>
    <row r="2133" spans="1:3">
      <c r="A2133" s="181">
        <v>4208</v>
      </c>
      <c r="B2133" s="181">
        <v>51</v>
      </c>
      <c r="C2133" s="180" t="str">
        <f t="shared" si="33"/>
        <v>QLD</v>
      </c>
    </row>
    <row r="2134" spans="1:3">
      <c r="A2134" s="181">
        <v>4209</v>
      </c>
      <c r="B2134" s="181">
        <v>51</v>
      </c>
      <c r="C2134" s="180" t="str">
        <f t="shared" si="33"/>
        <v>QLD</v>
      </c>
    </row>
    <row r="2135" spans="1:3">
      <c r="A2135" s="181">
        <v>4210</v>
      </c>
      <c r="B2135" s="181">
        <v>51</v>
      </c>
      <c r="C2135" s="180" t="str">
        <f t="shared" si="33"/>
        <v>QLD</v>
      </c>
    </row>
    <row r="2136" spans="1:3">
      <c r="A2136" s="181">
        <v>4211</v>
      </c>
      <c r="B2136" s="181">
        <v>51</v>
      </c>
      <c r="C2136" s="180" t="str">
        <f t="shared" si="33"/>
        <v>QLD</v>
      </c>
    </row>
    <row r="2137" spans="1:3">
      <c r="A2137" s="181">
        <v>4212</v>
      </c>
      <c r="B2137" s="181">
        <v>51</v>
      </c>
      <c r="C2137" s="180" t="str">
        <f t="shared" si="33"/>
        <v>QLD</v>
      </c>
    </row>
    <row r="2138" spans="1:3">
      <c r="A2138" s="181">
        <v>4213</v>
      </c>
      <c r="B2138" s="181">
        <v>51</v>
      </c>
      <c r="C2138" s="180" t="str">
        <f t="shared" si="33"/>
        <v>QLD</v>
      </c>
    </row>
    <row r="2139" spans="1:3">
      <c r="A2139" s="181">
        <v>4214</v>
      </c>
      <c r="B2139" s="181">
        <v>51</v>
      </c>
      <c r="C2139" s="180" t="str">
        <f t="shared" si="33"/>
        <v>QLD</v>
      </c>
    </row>
    <row r="2140" spans="1:3">
      <c r="A2140" s="181">
        <v>4215</v>
      </c>
      <c r="B2140" s="181">
        <v>51</v>
      </c>
      <c r="C2140" s="180" t="str">
        <f t="shared" si="33"/>
        <v>QLD</v>
      </c>
    </row>
    <row r="2141" spans="1:3">
      <c r="A2141" s="181">
        <v>4216</v>
      </c>
      <c r="B2141" s="181">
        <v>51</v>
      </c>
      <c r="C2141" s="180" t="str">
        <f t="shared" si="33"/>
        <v>QLD</v>
      </c>
    </row>
    <row r="2142" spans="1:3">
      <c r="A2142" s="181">
        <v>4217</v>
      </c>
      <c r="B2142" s="181">
        <v>51</v>
      </c>
      <c r="C2142" s="180" t="str">
        <f t="shared" si="33"/>
        <v>QLD</v>
      </c>
    </row>
    <row r="2143" spans="1:3">
      <c r="A2143" s="181">
        <v>4218</v>
      </c>
      <c r="B2143" s="181">
        <v>51</v>
      </c>
      <c r="C2143" s="180" t="str">
        <f t="shared" si="33"/>
        <v>QLD</v>
      </c>
    </row>
    <row r="2144" spans="1:3">
      <c r="A2144" s="181">
        <v>4219</v>
      </c>
      <c r="B2144" s="181">
        <v>51</v>
      </c>
      <c r="C2144" s="180" t="str">
        <f t="shared" si="33"/>
        <v>QLD</v>
      </c>
    </row>
    <row r="2145" spans="1:3">
      <c r="A2145" s="181">
        <v>4220</v>
      </c>
      <c r="B2145" s="181">
        <v>51</v>
      </c>
      <c r="C2145" s="180" t="str">
        <f t="shared" si="33"/>
        <v>QLD</v>
      </c>
    </row>
    <row r="2146" spans="1:3">
      <c r="A2146" s="181">
        <v>4221</v>
      </c>
      <c r="B2146" s="181">
        <v>51</v>
      </c>
      <c r="C2146" s="180" t="str">
        <f t="shared" si="33"/>
        <v>QLD</v>
      </c>
    </row>
    <row r="2147" spans="1:3">
      <c r="A2147" s="181">
        <v>4223</v>
      </c>
      <c r="B2147" s="181">
        <v>51</v>
      </c>
      <c r="C2147" s="180" t="str">
        <f t="shared" si="33"/>
        <v>QLD</v>
      </c>
    </row>
    <row r="2148" spans="1:3">
      <c r="A2148" s="181">
        <v>4224</v>
      </c>
      <c r="B2148" s="181">
        <v>51</v>
      </c>
      <c r="C2148" s="180" t="str">
        <f t="shared" si="33"/>
        <v>QLD</v>
      </c>
    </row>
    <row r="2149" spans="1:3">
      <c r="A2149" s="181">
        <v>4225</v>
      </c>
      <c r="B2149" s="181">
        <v>51</v>
      </c>
      <c r="C2149" s="180" t="str">
        <f t="shared" si="33"/>
        <v>QLD</v>
      </c>
    </row>
    <row r="2150" spans="1:3">
      <c r="A2150" s="181">
        <v>4226</v>
      </c>
      <c r="B2150" s="181">
        <v>51</v>
      </c>
      <c r="C2150" s="180" t="str">
        <f t="shared" si="33"/>
        <v>QLD</v>
      </c>
    </row>
    <row r="2151" spans="1:3">
      <c r="A2151" s="181">
        <v>4227</v>
      </c>
      <c r="B2151" s="181">
        <v>51</v>
      </c>
      <c r="C2151" s="180" t="str">
        <f t="shared" si="33"/>
        <v>QLD</v>
      </c>
    </row>
    <row r="2152" spans="1:3">
      <c r="A2152" s="181">
        <v>4228</v>
      </c>
      <c r="B2152" s="181">
        <v>51</v>
      </c>
      <c r="C2152" s="180" t="str">
        <f t="shared" si="33"/>
        <v>QLD</v>
      </c>
    </row>
    <row r="2153" spans="1:3">
      <c r="A2153" s="181">
        <v>4229</v>
      </c>
      <c r="B2153" s="181">
        <v>51</v>
      </c>
      <c r="C2153" s="180" t="str">
        <f t="shared" si="33"/>
        <v>QLD</v>
      </c>
    </row>
    <row r="2154" spans="1:3">
      <c r="A2154" s="181">
        <v>4230</v>
      </c>
      <c r="B2154" s="181">
        <v>51</v>
      </c>
      <c r="C2154" s="180" t="str">
        <f t="shared" si="33"/>
        <v>QLD</v>
      </c>
    </row>
    <row r="2155" spans="1:3">
      <c r="A2155" s="181">
        <v>4270</v>
      </c>
      <c r="B2155" s="181">
        <v>51</v>
      </c>
      <c r="C2155" s="180" t="str">
        <f t="shared" si="33"/>
        <v>QLD</v>
      </c>
    </row>
    <row r="2156" spans="1:3">
      <c r="A2156" s="181">
        <v>4271</v>
      </c>
      <c r="B2156" s="181">
        <v>51</v>
      </c>
      <c r="C2156" s="180" t="str">
        <f t="shared" si="33"/>
        <v>QLD</v>
      </c>
    </row>
    <row r="2157" spans="1:3">
      <c r="A2157" s="181">
        <v>4272</v>
      </c>
      <c r="B2157" s="181">
        <v>51</v>
      </c>
      <c r="C2157" s="180" t="str">
        <f t="shared" si="33"/>
        <v>QLD</v>
      </c>
    </row>
    <row r="2158" spans="1:3">
      <c r="A2158" s="181">
        <v>4275</v>
      </c>
      <c r="B2158" s="181">
        <v>51</v>
      </c>
      <c r="C2158" s="180" t="str">
        <f t="shared" si="33"/>
        <v>QLD</v>
      </c>
    </row>
    <row r="2159" spans="1:3">
      <c r="A2159" s="181">
        <v>4280</v>
      </c>
      <c r="B2159" s="181">
        <v>51</v>
      </c>
      <c r="C2159" s="180" t="str">
        <f t="shared" si="33"/>
        <v>QLD</v>
      </c>
    </row>
    <row r="2160" spans="1:3">
      <c r="A2160" s="181">
        <v>4285</v>
      </c>
      <c r="B2160" s="181">
        <v>51</v>
      </c>
      <c r="C2160" s="180" t="str">
        <f t="shared" si="33"/>
        <v>QLD</v>
      </c>
    </row>
    <row r="2161" spans="1:3">
      <c r="A2161" s="181">
        <v>4287</v>
      </c>
      <c r="B2161" s="181">
        <v>51</v>
      </c>
      <c r="C2161" s="180" t="str">
        <f t="shared" si="33"/>
        <v>QLD</v>
      </c>
    </row>
    <row r="2162" spans="1:3">
      <c r="A2162" s="181">
        <v>4300</v>
      </c>
      <c r="B2162" s="181">
        <v>51</v>
      </c>
      <c r="C2162" s="180" t="str">
        <f t="shared" si="33"/>
        <v>QLD</v>
      </c>
    </row>
    <row r="2163" spans="1:3">
      <c r="A2163" s="181">
        <v>4301</v>
      </c>
      <c r="B2163" s="181">
        <v>51</v>
      </c>
      <c r="C2163" s="180" t="str">
        <f t="shared" si="33"/>
        <v>QLD</v>
      </c>
    </row>
    <row r="2164" spans="1:3">
      <c r="A2164" s="181">
        <v>4303</v>
      </c>
      <c r="B2164" s="181">
        <v>51</v>
      </c>
      <c r="C2164" s="180" t="str">
        <f t="shared" si="33"/>
        <v>QLD</v>
      </c>
    </row>
    <row r="2165" spans="1:3">
      <c r="A2165" s="181">
        <v>4304</v>
      </c>
      <c r="B2165" s="181">
        <v>51</v>
      </c>
      <c r="C2165" s="180" t="str">
        <f t="shared" si="33"/>
        <v>QLD</v>
      </c>
    </row>
    <row r="2166" spans="1:3">
      <c r="A2166" s="181">
        <v>4305</v>
      </c>
      <c r="B2166" s="181">
        <v>51</v>
      </c>
      <c r="C2166" s="180" t="str">
        <f t="shared" si="33"/>
        <v>QLD</v>
      </c>
    </row>
    <row r="2167" spans="1:3">
      <c r="A2167" s="181">
        <v>4306</v>
      </c>
      <c r="B2167" s="181">
        <v>51</v>
      </c>
      <c r="C2167" s="180" t="str">
        <f t="shared" si="33"/>
        <v>QLD</v>
      </c>
    </row>
    <row r="2168" spans="1:3">
      <c r="A2168" s="181">
        <v>4307</v>
      </c>
      <c r="B2168" s="181">
        <v>51</v>
      </c>
      <c r="C2168" s="180" t="str">
        <f t="shared" si="33"/>
        <v>QLD</v>
      </c>
    </row>
    <row r="2169" spans="1:3">
      <c r="A2169" s="181">
        <v>4309</v>
      </c>
      <c r="B2169" s="181">
        <v>51</v>
      </c>
      <c r="C2169" s="180" t="str">
        <f t="shared" si="33"/>
        <v>QLD</v>
      </c>
    </row>
    <row r="2170" spans="1:3">
      <c r="A2170" s="181">
        <v>4310</v>
      </c>
      <c r="B2170" s="181">
        <v>51</v>
      </c>
      <c r="C2170" s="180" t="str">
        <f t="shared" si="33"/>
        <v>QLD</v>
      </c>
    </row>
    <row r="2171" spans="1:3">
      <c r="A2171" s="181">
        <v>4311</v>
      </c>
      <c r="B2171" s="181">
        <v>51</v>
      </c>
      <c r="C2171" s="180" t="str">
        <f t="shared" si="33"/>
        <v>QLD</v>
      </c>
    </row>
    <row r="2172" spans="1:3">
      <c r="A2172" s="181">
        <v>4312</v>
      </c>
      <c r="B2172" s="181">
        <v>51</v>
      </c>
      <c r="C2172" s="180" t="str">
        <f t="shared" si="33"/>
        <v>QLD</v>
      </c>
    </row>
    <row r="2173" spans="1:3">
      <c r="A2173" s="181">
        <v>4313</v>
      </c>
      <c r="B2173" s="181">
        <v>51</v>
      </c>
      <c r="C2173" s="180" t="str">
        <f t="shared" si="33"/>
        <v>QLD</v>
      </c>
    </row>
    <row r="2174" spans="1:3">
      <c r="A2174" s="181">
        <v>4340</v>
      </c>
      <c r="B2174" s="181">
        <v>51</v>
      </c>
      <c r="C2174" s="180" t="str">
        <f t="shared" si="33"/>
        <v>QLD</v>
      </c>
    </row>
    <row r="2175" spans="1:3">
      <c r="A2175" s="181">
        <v>4341</v>
      </c>
      <c r="B2175" s="181">
        <v>51</v>
      </c>
      <c r="C2175" s="180" t="str">
        <f t="shared" si="33"/>
        <v>QLD</v>
      </c>
    </row>
    <row r="2176" spans="1:3">
      <c r="A2176" s="181">
        <v>4342</v>
      </c>
      <c r="B2176" s="181">
        <v>51</v>
      </c>
      <c r="C2176" s="180" t="str">
        <f t="shared" si="33"/>
        <v>QLD</v>
      </c>
    </row>
    <row r="2177" spans="1:3">
      <c r="A2177" s="181">
        <v>4343</v>
      </c>
      <c r="B2177" s="181">
        <v>51</v>
      </c>
      <c r="C2177" s="180" t="str">
        <f t="shared" si="33"/>
        <v>QLD</v>
      </c>
    </row>
    <row r="2178" spans="1:3">
      <c r="A2178" s="181">
        <v>4344</v>
      </c>
      <c r="B2178" s="181">
        <v>51</v>
      </c>
      <c r="C2178" s="180" t="str">
        <f t="shared" ref="C2178:C2241" si="34">IF(OR(A2178&lt;=299,AND(A2178&lt;3000,A2178&gt;=1000)),"NSW",IF(AND(A2178&lt;=999,A2178&gt;=800),"NT",IF(OR(AND(A2178&lt;=8999,A2178&gt;=8000),AND(A2178&lt;=3999,A2178&gt;=3000)),"VIC",IF(OR(AND(A2178&lt;=9999,A2178&gt;=9000),AND(A2178&lt;=4999,A2178&gt;=4000)),"QLD",IF(AND(A2178&lt;=5999,A2178&gt;=5000),"SA",IF(AND(A2178&lt;=6999,A2178&gt;=6000),"WA","TAS"))))))</f>
        <v>QLD</v>
      </c>
    </row>
    <row r="2179" spans="1:3">
      <c r="A2179" s="181">
        <v>4345</v>
      </c>
      <c r="B2179" s="181">
        <v>51</v>
      </c>
      <c r="C2179" s="180" t="str">
        <f t="shared" si="34"/>
        <v>QLD</v>
      </c>
    </row>
    <row r="2180" spans="1:3">
      <c r="A2180" s="181">
        <v>4346</v>
      </c>
      <c r="B2180" s="181">
        <v>51</v>
      </c>
      <c r="C2180" s="180" t="str">
        <f t="shared" si="34"/>
        <v>QLD</v>
      </c>
    </row>
    <row r="2181" spans="1:3">
      <c r="A2181" s="181">
        <v>4347</v>
      </c>
      <c r="B2181" s="181">
        <v>51</v>
      </c>
      <c r="C2181" s="180" t="str">
        <f t="shared" si="34"/>
        <v>QLD</v>
      </c>
    </row>
    <row r="2182" spans="1:3">
      <c r="A2182" s="181">
        <v>4500</v>
      </c>
      <c r="B2182" s="181">
        <v>51</v>
      </c>
      <c r="C2182" s="180" t="str">
        <f t="shared" si="34"/>
        <v>QLD</v>
      </c>
    </row>
    <row r="2183" spans="1:3">
      <c r="A2183" s="181">
        <v>4501</v>
      </c>
      <c r="B2183" s="181">
        <v>51</v>
      </c>
      <c r="C2183" s="180" t="str">
        <f t="shared" si="34"/>
        <v>QLD</v>
      </c>
    </row>
    <row r="2184" spans="1:3">
      <c r="A2184" s="181">
        <v>4502</v>
      </c>
      <c r="B2184" s="181">
        <v>51</v>
      </c>
      <c r="C2184" s="180" t="str">
        <f t="shared" si="34"/>
        <v>QLD</v>
      </c>
    </row>
    <row r="2185" spans="1:3">
      <c r="A2185" s="181">
        <v>4503</v>
      </c>
      <c r="B2185" s="181">
        <v>51</v>
      </c>
      <c r="C2185" s="180" t="str">
        <f t="shared" si="34"/>
        <v>QLD</v>
      </c>
    </row>
    <row r="2186" spans="1:3">
      <c r="A2186" s="181">
        <v>4504</v>
      </c>
      <c r="B2186" s="181">
        <v>51</v>
      </c>
      <c r="C2186" s="180" t="str">
        <f t="shared" si="34"/>
        <v>QLD</v>
      </c>
    </row>
    <row r="2187" spans="1:3">
      <c r="A2187" s="181">
        <v>4505</v>
      </c>
      <c r="B2187" s="181">
        <v>51</v>
      </c>
      <c r="C2187" s="180" t="str">
        <f t="shared" si="34"/>
        <v>QLD</v>
      </c>
    </row>
    <row r="2188" spans="1:3">
      <c r="A2188" s="181">
        <v>4506</v>
      </c>
      <c r="B2188" s="181">
        <v>51</v>
      </c>
      <c r="C2188" s="180" t="str">
        <f t="shared" si="34"/>
        <v>QLD</v>
      </c>
    </row>
    <row r="2189" spans="1:3">
      <c r="A2189" s="181">
        <v>4507</v>
      </c>
      <c r="B2189" s="181">
        <v>51</v>
      </c>
      <c r="C2189" s="180" t="str">
        <f t="shared" si="34"/>
        <v>QLD</v>
      </c>
    </row>
    <row r="2190" spans="1:3">
      <c r="A2190" s="181">
        <v>4508</v>
      </c>
      <c r="B2190" s="181">
        <v>51</v>
      </c>
      <c r="C2190" s="180" t="str">
        <f t="shared" si="34"/>
        <v>QLD</v>
      </c>
    </row>
    <row r="2191" spans="1:3">
      <c r="A2191" s="181">
        <v>4509</v>
      </c>
      <c r="B2191" s="181">
        <v>51</v>
      </c>
      <c r="C2191" s="180" t="str">
        <f t="shared" si="34"/>
        <v>QLD</v>
      </c>
    </row>
    <row r="2192" spans="1:3">
      <c r="A2192" s="181">
        <v>4510</v>
      </c>
      <c r="B2192" s="181">
        <v>51</v>
      </c>
      <c r="C2192" s="180" t="str">
        <f t="shared" si="34"/>
        <v>QLD</v>
      </c>
    </row>
    <row r="2193" spans="1:3">
      <c r="A2193" s="181">
        <v>4511</v>
      </c>
      <c r="B2193" s="181">
        <v>51</v>
      </c>
      <c r="C2193" s="180" t="str">
        <f t="shared" si="34"/>
        <v>QLD</v>
      </c>
    </row>
    <row r="2194" spans="1:3">
      <c r="A2194" s="181">
        <v>4512</v>
      </c>
      <c r="B2194" s="181">
        <v>51</v>
      </c>
      <c r="C2194" s="180" t="str">
        <f t="shared" si="34"/>
        <v>QLD</v>
      </c>
    </row>
    <row r="2195" spans="1:3">
      <c r="A2195" s="181">
        <v>4514</v>
      </c>
      <c r="B2195" s="181">
        <v>51</v>
      </c>
      <c r="C2195" s="180" t="str">
        <f t="shared" si="34"/>
        <v>QLD</v>
      </c>
    </row>
    <row r="2196" spans="1:3">
      <c r="A2196" s="181">
        <v>4515</v>
      </c>
      <c r="B2196" s="181">
        <v>51</v>
      </c>
      <c r="C2196" s="180" t="str">
        <f t="shared" si="34"/>
        <v>QLD</v>
      </c>
    </row>
    <row r="2197" spans="1:3">
      <c r="A2197" s="181">
        <v>4516</v>
      </c>
      <c r="B2197" s="181">
        <v>51</v>
      </c>
      <c r="C2197" s="180" t="str">
        <f t="shared" si="34"/>
        <v>QLD</v>
      </c>
    </row>
    <row r="2198" spans="1:3">
      <c r="A2198" s="181">
        <v>4517</v>
      </c>
      <c r="B2198" s="181">
        <v>51</v>
      </c>
      <c r="C2198" s="180" t="str">
        <f t="shared" si="34"/>
        <v>QLD</v>
      </c>
    </row>
    <row r="2199" spans="1:3">
      <c r="A2199" s="181">
        <v>4518</v>
      </c>
      <c r="B2199" s="181">
        <v>51</v>
      </c>
      <c r="C2199" s="180" t="str">
        <f t="shared" si="34"/>
        <v>QLD</v>
      </c>
    </row>
    <row r="2200" spans="1:3">
      <c r="A2200" s="181">
        <v>4519</v>
      </c>
      <c r="B2200" s="181">
        <v>51</v>
      </c>
      <c r="C2200" s="180" t="str">
        <f t="shared" si="34"/>
        <v>QLD</v>
      </c>
    </row>
    <row r="2201" spans="1:3">
      <c r="A2201" s="181">
        <v>4520</v>
      </c>
      <c r="B2201" s="181">
        <v>51</v>
      </c>
      <c r="C2201" s="180" t="str">
        <f t="shared" si="34"/>
        <v>QLD</v>
      </c>
    </row>
    <row r="2202" spans="1:3">
      <c r="A2202" s="181">
        <v>4521</v>
      </c>
      <c r="B2202" s="181">
        <v>51</v>
      </c>
      <c r="C2202" s="180" t="str">
        <f t="shared" si="34"/>
        <v>QLD</v>
      </c>
    </row>
    <row r="2203" spans="1:3">
      <c r="A2203" s="181">
        <v>4550</v>
      </c>
      <c r="B2203" s="181">
        <v>51</v>
      </c>
      <c r="C2203" s="180" t="str">
        <f t="shared" si="34"/>
        <v>QLD</v>
      </c>
    </row>
    <row r="2204" spans="1:3">
      <c r="A2204" s="181">
        <v>4551</v>
      </c>
      <c r="B2204" s="181">
        <v>51</v>
      </c>
      <c r="C2204" s="180" t="str">
        <f t="shared" si="34"/>
        <v>QLD</v>
      </c>
    </row>
    <row r="2205" spans="1:3">
      <c r="A2205" s="181">
        <v>4552</v>
      </c>
      <c r="B2205" s="181">
        <v>51</v>
      </c>
      <c r="C2205" s="180" t="str">
        <f t="shared" si="34"/>
        <v>QLD</v>
      </c>
    </row>
    <row r="2206" spans="1:3">
      <c r="A2206" s="181">
        <v>4553</v>
      </c>
      <c r="B2206" s="181">
        <v>51</v>
      </c>
      <c r="C2206" s="180" t="str">
        <f t="shared" si="34"/>
        <v>QLD</v>
      </c>
    </row>
    <row r="2207" spans="1:3">
      <c r="A2207" s="181">
        <v>4554</v>
      </c>
      <c r="B2207" s="181">
        <v>51</v>
      </c>
      <c r="C2207" s="180" t="str">
        <f t="shared" si="34"/>
        <v>QLD</v>
      </c>
    </row>
    <row r="2208" spans="1:3">
      <c r="A2208" s="181">
        <v>4555</v>
      </c>
      <c r="B2208" s="181">
        <v>51</v>
      </c>
      <c r="C2208" s="180" t="str">
        <f t="shared" si="34"/>
        <v>QLD</v>
      </c>
    </row>
    <row r="2209" spans="1:3">
      <c r="A2209" s="181">
        <v>4556</v>
      </c>
      <c r="B2209" s="181">
        <v>51</v>
      </c>
      <c r="C2209" s="180" t="str">
        <f t="shared" si="34"/>
        <v>QLD</v>
      </c>
    </row>
    <row r="2210" spans="1:3">
      <c r="A2210" s="181">
        <v>4557</v>
      </c>
      <c r="B2210" s="181">
        <v>51</v>
      </c>
      <c r="C2210" s="180" t="str">
        <f t="shared" si="34"/>
        <v>QLD</v>
      </c>
    </row>
    <row r="2211" spans="1:3">
      <c r="A2211" s="181">
        <v>4558</v>
      </c>
      <c r="B2211" s="181">
        <v>51</v>
      </c>
      <c r="C2211" s="180" t="str">
        <f t="shared" si="34"/>
        <v>QLD</v>
      </c>
    </row>
    <row r="2212" spans="1:3">
      <c r="A2212" s="181">
        <v>4559</v>
      </c>
      <c r="B2212" s="181">
        <v>51</v>
      </c>
      <c r="C2212" s="180" t="str">
        <f t="shared" si="34"/>
        <v>QLD</v>
      </c>
    </row>
    <row r="2213" spans="1:3">
      <c r="A2213" s="181">
        <v>4560</v>
      </c>
      <c r="B2213" s="181">
        <v>51</v>
      </c>
      <c r="C2213" s="180" t="str">
        <f t="shared" si="34"/>
        <v>QLD</v>
      </c>
    </row>
    <row r="2214" spans="1:3">
      <c r="A2214" s="181">
        <v>4561</v>
      </c>
      <c r="B2214" s="181">
        <v>51</v>
      </c>
      <c r="C2214" s="180" t="str">
        <f t="shared" si="34"/>
        <v>QLD</v>
      </c>
    </row>
    <row r="2215" spans="1:3">
      <c r="A2215" s="181">
        <v>4562</v>
      </c>
      <c r="B2215" s="181">
        <v>51</v>
      </c>
      <c r="C2215" s="180" t="str">
        <f t="shared" si="34"/>
        <v>QLD</v>
      </c>
    </row>
    <row r="2216" spans="1:3">
      <c r="A2216" s="181">
        <v>4563</v>
      </c>
      <c r="B2216" s="181">
        <v>51</v>
      </c>
      <c r="C2216" s="180" t="str">
        <f t="shared" si="34"/>
        <v>QLD</v>
      </c>
    </row>
    <row r="2217" spans="1:3">
      <c r="A2217" s="181">
        <v>4564</v>
      </c>
      <c r="B2217" s="181">
        <v>51</v>
      </c>
      <c r="C2217" s="180" t="str">
        <f t="shared" si="34"/>
        <v>QLD</v>
      </c>
    </row>
    <row r="2218" spans="1:3">
      <c r="A2218" s="181">
        <v>4565</v>
      </c>
      <c r="B2218" s="181">
        <v>51</v>
      </c>
      <c r="C2218" s="180" t="str">
        <f t="shared" si="34"/>
        <v>QLD</v>
      </c>
    </row>
    <row r="2219" spans="1:3">
      <c r="A2219" s="181">
        <v>4566</v>
      </c>
      <c r="B2219" s="181">
        <v>51</v>
      </c>
      <c r="C2219" s="180" t="str">
        <f t="shared" si="34"/>
        <v>QLD</v>
      </c>
    </row>
    <row r="2220" spans="1:3">
      <c r="A2220" s="181">
        <v>4567</v>
      </c>
      <c r="B2220" s="181">
        <v>51</v>
      </c>
      <c r="C2220" s="180" t="str">
        <f t="shared" si="34"/>
        <v>QLD</v>
      </c>
    </row>
    <row r="2221" spans="1:3">
      <c r="A2221" s="181">
        <v>4568</v>
      </c>
      <c r="B2221" s="181">
        <v>51</v>
      </c>
      <c r="C2221" s="180" t="str">
        <f t="shared" si="34"/>
        <v>QLD</v>
      </c>
    </row>
    <row r="2222" spans="1:3">
      <c r="A2222" s="181">
        <v>4569</v>
      </c>
      <c r="B2222" s="181">
        <v>51</v>
      </c>
      <c r="C2222" s="180" t="str">
        <f t="shared" si="34"/>
        <v>QLD</v>
      </c>
    </row>
    <row r="2223" spans="1:3">
      <c r="A2223" s="181">
        <v>4571</v>
      </c>
      <c r="B2223" s="181">
        <v>51</v>
      </c>
      <c r="C2223" s="180" t="str">
        <f t="shared" si="34"/>
        <v>QLD</v>
      </c>
    </row>
    <row r="2224" spans="1:3">
      <c r="A2224" s="181">
        <v>4572</v>
      </c>
      <c r="B2224" s="181">
        <v>51</v>
      </c>
      <c r="C2224" s="180" t="str">
        <f t="shared" si="34"/>
        <v>QLD</v>
      </c>
    </row>
    <row r="2225" spans="1:3">
      <c r="A2225" s="181">
        <v>4573</v>
      </c>
      <c r="B2225" s="181">
        <v>51</v>
      </c>
      <c r="C2225" s="180" t="str">
        <f t="shared" si="34"/>
        <v>QLD</v>
      </c>
    </row>
    <row r="2226" spans="1:3">
      <c r="A2226" s="181">
        <v>4574</v>
      </c>
      <c r="B2226" s="181">
        <v>51</v>
      </c>
      <c r="C2226" s="180" t="str">
        <f t="shared" si="34"/>
        <v>QLD</v>
      </c>
    </row>
    <row r="2227" spans="1:3">
      <c r="A2227" s="181">
        <v>4575</v>
      </c>
      <c r="B2227" s="181">
        <v>51</v>
      </c>
      <c r="C2227" s="180" t="str">
        <f t="shared" si="34"/>
        <v>QLD</v>
      </c>
    </row>
    <row r="2228" spans="1:3">
      <c r="A2228" s="181">
        <v>9000</v>
      </c>
      <c r="B2228" s="181">
        <v>51</v>
      </c>
      <c r="C2228" s="180" t="str">
        <f t="shared" si="34"/>
        <v>QLD</v>
      </c>
    </row>
    <row r="2229" spans="1:3">
      <c r="A2229" s="181">
        <v>9001</v>
      </c>
      <c r="B2229" s="181">
        <v>51</v>
      </c>
      <c r="C2229" s="180" t="str">
        <f t="shared" si="34"/>
        <v>QLD</v>
      </c>
    </row>
    <row r="2230" spans="1:3">
      <c r="A2230" s="181">
        <v>9002</v>
      </c>
      <c r="B2230" s="181">
        <v>51</v>
      </c>
      <c r="C2230" s="180" t="str">
        <f t="shared" si="34"/>
        <v>QLD</v>
      </c>
    </row>
    <row r="2231" spans="1:3">
      <c r="A2231" s="181">
        <v>9003</v>
      </c>
      <c r="B2231" s="181">
        <v>51</v>
      </c>
      <c r="C2231" s="180" t="str">
        <f t="shared" si="34"/>
        <v>QLD</v>
      </c>
    </row>
    <row r="2232" spans="1:3">
      <c r="A2232" s="181">
        <v>9005</v>
      </c>
      <c r="B2232" s="181">
        <v>51</v>
      </c>
      <c r="C2232" s="180" t="str">
        <f t="shared" si="34"/>
        <v>QLD</v>
      </c>
    </row>
    <row r="2233" spans="1:3">
      <c r="A2233" s="181">
        <v>9007</v>
      </c>
      <c r="B2233" s="181">
        <v>51</v>
      </c>
      <c r="C2233" s="180" t="str">
        <f t="shared" si="34"/>
        <v>QLD</v>
      </c>
    </row>
    <row r="2234" spans="1:3">
      <c r="A2234" s="181">
        <v>9008</v>
      </c>
      <c r="B2234" s="181">
        <v>51</v>
      </c>
      <c r="C2234" s="180" t="str">
        <f t="shared" si="34"/>
        <v>QLD</v>
      </c>
    </row>
    <row r="2235" spans="1:3">
      <c r="A2235" s="181">
        <v>9009</v>
      </c>
      <c r="B2235" s="181">
        <v>51</v>
      </c>
      <c r="C2235" s="180" t="str">
        <f t="shared" si="34"/>
        <v>QLD</v>
      </c>
    </row>
    <row r="2236" spans="1:3">
      <c r="A2236" s="181">
        <v>9010</v>
      </c>
      <c r="B2236" s="181">
        <v>51</v>
      </c>
      <c r="C2236" s="180" t="str">
        <f t="shared" si="34"/>
        <v>QLD</v>
      </c>
    </row>
    <row r="2237" spans="1:3">
      <c r="A2237" s="181">
        <v>9013</v>
      </c>
      <c r="B2237" s="181">
        <v>51</v>
      </c>
      <c r="C2237" s="180" t="str">
        <f t="shared" si="34"/>
        <v>QLD</v>
      </c>
    </row>
    <row r="2238" spans="1:3">
      <c r="A2238" s="181">
        <v>9015</v>
      </c>
      <c r="B2238" s="181">
        <v>51</v>
      </c>
      <c r="C2238" s="180" t="str">
        <f t="shared" si="34"/>
        <v>QLD</v>
      </c>
    </row>
    <row r="2239" spans="1:3">
      <c r="A2239" s="181">
        <v>9016</v>
      </c>
      <c r="B2239" s="181">
        <v>51</v>
      </c>
      <c r="C2239" s="180" t="str">
        <f t="shared" si="34"/>
        <v>QLD</v>
      </c>
    </row>
    <row r="2240" spans="1:3">
      <c r="A2240" s="181">
        <v>9017</v>
      </c>
      <c r="B2240" s="181">
        <v>51</v>
      </c>
      <c r="C2240" s="180" t="str">
        <f t="shared" si="34"/>
        <v>QLD</v>
      </c>
    </row>
    <row r="2241" spans="1:3">
      <c r="A2241" s="181">
        <v>9018</v>
      </c>
      <c r="B2241" s="181">
        <v>51</v>
      </c>
      <c r="C2241" s="180" t="str">
        <f t="shared" si="34"/>
        <v>QLD</v>
      </c>
    </row>
    <row r="2242" spans="1:3">
      <c r="A2242" s="181">
        <v>9019</v>
      </c>
      <c r="B2242" s="181">
        <v>51</v>
      </c>
      <c r="C2242" s="180" t="str">
        <f t="shared" ref="C2242:C2305" si="35">IF(OR(A2242&lt;=299,AND(A2242&lt;3000,A2242&gt;=1000)),"NSW",IF(AND(A2242&lt;=999,A2242&gt;=800),"NT",IF(OR(AND(A2242&lt;=8999,A2242&gt;=8000),AND(A2242&lt;=3999,A2242&gt;=3000)),"VIC",IF(OR(AND(A2242&lt;=9999,A2242&gt;=9000),AND(A2242&lt;=4999,A2242&gt;=4000)),"QLD",IF(AND(A2242&lt;=5999,A2242&gt;=5000),"SA",IF(AND(A2242&lt;=6999,A2242&gt;=6000),"WA","TAS"))))))</f>
        <v>QLD</v>
      </c>
    </row>
    <row r="2243" spans="1:3">
      <c r="A2243" s="181">
        <v>9020</v>
      </c>
      <c r="B2243" s="181">
        <v>51</v>
      </c>
      <c r="C2243" s="180" t="str">
        <f t="shared" si="35"/>
        <v>QLD</v>
      </c>
    </row>
    <row r="2244" spans="1:3">
      <c r="A2244" s="181">
        <v>9021</v>
      </c>
      <c r="B2244" s="181">
        <v>51</v>
      </c>
      <c r="C2244" s="180" t="str">
        <f t="shared" si="35"/>
        <v>QLD</v>
      </c>
    </row>
    <row r="2245" spans="1:3">
      <c r="A2245" s="181">
        <v>9022</v>
      </c>
      <c r="B2245" s="181">
        <v>51</v>
      </c>
      <c r="C2245" s="180" t="str">
        <f t="shared" si="35"/>
        <v>QLD</v>
      </c>
    </row>
    <row r="2246" spans="1:3">
      <c r="A2246" s="181">
        <v>9023</v>
      </c>
      <c r="B2246" s="181">
        <v>51</v>
      </c>
      <c r="C2246" s="180" t="str">
        <f t="shared" si="35"/>
        <v>QLD</v>
      </c>
    </row>
    <row r="2247" spans="1:3">
      <c r="A2247" s="181">
        <v>9464</v>
      </c>
      <c r="B2247" s="181">
        <v>51</v>
      </c>
      <c r="C2247" s="180" t="str">
        <f t="shared" si="35"/>
        <v>QLD</v>
      </c>
    </row>
    <row r="2248" spans="1:3">
      <c r="A2248" s="181">
        <v>9466</v>
      </c>
      <c r="B2248" s="181">
        <v>51</v>
      </c>
      <c r="C2248" s="180" t="str">
        <f t="shared" si="35"/>
        <v>QLD</v>
      </c>
    </row>
    <row r="2249" spans="1:3">
      <c r="A2249" s="181">
        <v>9726</v>
      </c>
      <c r="B2249" s="181">
        <v>51</v>
      </c>
      <c r="C2249" s="180" t="str">
        <f t="shared" si="35"/>
        <v>QLD</v>
      </c>
    </row>
    <row r="2250" spans="1:3">
      <c r="A2250" s="181">
        <v>9727</v>
      </c>
      <c r="B2250" s="181">
        <v>51</v>
      </c>
      <c r="C2250" s="180" t="str">
        <f t="shared" si="35"/>
        <v>QLD</v>
      </c>
    </row>
    <row r="2251" spans="1:3">
      <c r="A2251" s="181">
        <v>9728</v>
      </c>
      <c r="B2251" s="181">
        <v>51</v>
      </c>
      <c r="C2251" s="180" t="str">
        <f t="shared" si="35"/>
        <v>QLD</v>
      </c>
    </row>
    <row r="2252" spans="1:3">
      <c r="A2252" s="181">
        <v>9729</v>
      </c>
      <c r="B2252" s="181">
        <v>51</v>
      </c>
      <c r="C2252" s="180" t="str">
        <f t="shared" si="35"/>
        <v>QLD</v>
      </c>
    </row>
    <row r="2253" spans="1:3">
      <c r="A2253" s="181">
        <v>2834</v>
      </c>
      <c r="B2253" s="181">
        <v>52</v>
      </c>
      <c r="C2253" s="180" t="str">
        <f t="shared" si="35"/>
        <v>NSW</v>
      </c>
    </row>
    <row r="2254" spans="1:3">
      <c r="A2254" s="181">
        <v>2835</v>
      </c>
      <c r="B2254" s="181">
        <v>52</v>
      </c>
      <c r="C2254" s="180" t="str">
        <f t="shared" si="35"/>
        <v>NSW</v>
      </c>
    </row>
    <row r="2255" spans="1:3">
      <c r="A2255" s="181">
        <v>2836</v>
      </c>
      <c r="B2255" s="181">
        <v>52</v>
      </c>
      <c r="C2255" s="180" t="str">
        <f t="shared" si="35"/>
        <v>NSW</v>
      </c>
    </row>
    <row r="2256" spans="1:3">
      <c r="A2256" s="181">
        <v>2839</v>
      </c>
      <c r="B2256" s="181">
        <v>52</v>
      </c>
      <c r="C2256" s="180" t="str">
        <f t="shared" si="35"/>
        <v>NSW</v>
      </c>
    </row>
    <row r="2257" spans="1:3">
      <c r="A2257" s="181">
        <v>2840</v>
      </c>
      <c r="B2257" s="181">
        <v>52</v>
      </c>
      <c r="C2257" s="180" t="str">
        <f t="shared" si="35"/>
        <v>NSW</v>
      </c>
    </row>
    <row r="2258" spans="1:3">
      <c r="A2258" s="181">
        <v>2878</v>
      </c>
      <c r="B2258" s="181">
        <v>52</v>
      </c>
      <c r="C2258" s="180" t="str">
        <f t="shared" si="35"/>
        <v>NSW</v>
      </c>
    </row>
    <row r="2259" spans="1:3">
      <c r="A2259" s="181">
        <v>2648</v>
      </c>
      <c r="B2259" s="181">
        <v>53</v>
      </c>
      <c r="C2259" s="180" t="str">
        <f t="shared" si="35"/>
        <v>NSW</v>
      </c>
    </row>
    <row r="2260" spans="1:3">
      <c r="A2260" s="181">
        <v>2717</v>
      </c>
      <c r="B2260" s="181">
        <v>53</v>
      </c>
      <c r="C2260" s="180" t="str">
        <f t="shared" si="35"/>
        <v>NSW</v>
      </c>
    </row>
    <row r="2261" spans="1:3">
      <c r="A2261" s="181">
        <v>2737</v>
      </c>
      <c r="B2261" s="181">
        <v>53</v>
      </c>
      <c r="C2261" s="180" t="str">
        <f t="shared" si="35"/>
        <v>NSW</v>
      </c>
    </row>
    <row r="2262" spans="1:3">
      <c r="A2262" s="181">
        <v>2738</v>
      </c>
      <c r="B2262" s="181">
        <v>53</v>
      </c>
      <c r="C2262" s="180" t="str">
        <f t="shared" si="35"/>
        <v>NSW</v>
      </c>
    </row>
    <row r="2263" spans="1:3">
      <c r="A2263" s="181">
        <v>2739</v>
      </c>
      <c r="B2263" s="181">
        <v>53</v>
      </c>
      <c r="C2263" s="180" t="str">
        <f t="shared" si="35"/>
        <v>NSW</v>
      </c>
    </row>
    <row r="2264" spans="1:3">
      <c r="A2264" s="181">
        <v>2879</v>
      </c>
      <c r="B2264" s="181">
        <v>53</v>
      </c>
      <c r="C2264" s="180" t="str">
        <f t="shared" si="35"/>
        <v>NSW</v>
      </c>
    </row>
    <row r="2265" spans="1:3">
      <c r="A2265" s="181">
        <v>2880</v>
      </c>
      <c r="B2265" s="181">
        <v>53</v>
      </c>
      <c r="C2265" s="180" t="str">
        <f t="shared" si="35"/>
        <v>NSW</v>
      </c>
    </row>
    <row r="2266" spans="1:3">
      <c r="A2266" s="181">
        <v>2645</v>
      </c>
      <c r="B2266" s="181">
        <v>54</v>
      </c>
      <c r="C2266" s="180" t="str">
        <f t="shared" si="35"/>
        <v>NSW</v>
      </c>
    </row>
    <row r="2267" spans="1:3">
      <c r="A2267" s="181">
        <v>2646</v>
      </c>
      <c r="B2267" s="181">
        <v>54</v>
      </c>
      <c r="C2267" s="180" t="str">
        <f t="shared" si="35"/>
        <v>NSW</v>
      </c>
    </row>
    <row r="2268" spans="1:3">
      <c r="A2268" s="181">
        <v>2647</v>
      </c>
      <c r="B2268" s="181">
        <v>54</v>
      </c>
      <c r="C2268" s="180" t="str">
        <f t="shared" si="35"/>
        <v>NSW</v>
      </c>
    </row>
    <row r="2269" spans="1:3">
      <c r="A2269" s="181">
        <v>2652</v>
      </c>
      <c r="B2269" s="181">
        <v>54</v>
      </c>
      <c r="C2269" s="180" t="str">
        <f t="shared" si="35"/>
        <v>NSW</v>
      </c>
    </row>
    <row r="2270" spans="1:3">
      <c r="A2270" s="181">
        <v>2655</v>
      </c>
      <c r="B2270" s="181">
        <v>54</v>
      </c>
      <c r="C2270" s="180" t="str">
        <f t="shared" si="35"/>
        <v>NSW</v>
      </c>
    </row>
    <row r="2271" spans="1:3">
      <c r="A2271" s="181">
        <v>2656</v>
      </c>
      <c r="B2271" s="181">
        <v>54</v>
      </c>
      <c r="C2271" s="180" t="str">
        <f t="shared" si="35"/>
        <v>NSW</v>
      </c>
    </row>
    <row r="2272" spans="1:3">
      <c r="A2272" s="181">
        <v>2658</v>
      </c>
      <c r="B2272" s="181">
        <v>54</v>
      </c>
      <c r="C2272" s="180" t="str">
        <f t="shared" si="35"/>
        <v>NSW</v>
      </c>
    </row>
    <row r="2273" spans="1:3">
      <c r="A2273" s="181">
        <v>2659</v>
      </c>
      <c r="B2273" s="181">
        <v>54</v>
      </c>
      <c r="C2273" s="180" t="str">
        <f t="shared" si="35"/>
        <v>NSW</v>
      </c>
    </row>
    <row r="2274" spans="1:3">
      <c r="A2274" s="181">
        <v>2660</v>
      </c>
      <c r="B2274" s="181">
        <v>54</v>
      </c>
      <c r="C2274" s="180" t="str">
        <f t="shared" si="35"/>
        <v>NSW</v>
      </c>
    </row>
    <row r="2275" spans="1:3">
      <c r="A2275" s="181">
        <v>2661</v>
      </c>
      <c r="B2275" s="181">
        <v>54</v>
      </c>
      <c r="C2275" s="180" t="str">
        <f t="shared" si="35"/>
        <v>NSW</v>
      </c>
    </row>
    <row r="2276" spans="1:3">
      <c r="A2276" s="181">
        <v>2663</v>
      </c>
      <c r="B2276" s="181">
        <v>54</v>
      </c>
      <c r="C2276" s="180" t="str">
        <f t="shared" si="35"/>
        <v>NSW</v>
      </c>
    </row>
    <row r="2277" spans="1:3">
      <c r="A2277" s="181">
        <v>2665</v>
      </c>
      <c r="B2277" s="181">
        <v>54</v>
      </c>
      <c r="C2277" s="180" t="str">
        <f t="shared" si="35"/>
        <v>NSW</v>
      </c>
    </row>
    <row r="2278" spans="1:3">
      <c r="A2278" s="181">
        <v>2672</v>
      </c>
      <c r="B2278" s="181">
        <v>54</v>
      </c>
      <c r="C2278" s="180" t="str">
        <f t="shared" si="35"/>
        <v>NSW</v>
      </c>
    </row>
    <row r="2279" spans="1:3">
      <c r="A2279" s="181">
        <v>2675</v>
      </c>
      <c r="B2279" s="181">
        <v>54</v>
      </c>
      <c r="C2279" s="180" t="str">
        <f t="shared" si="35"/>
        <v>NSW</v>
      </c>
    </row>
    <row r="2280" spans="1:3">
      <c r="A2280" s="181">
        <v>2678</v>
      </c>
      <c r="B2280" s="181">
        <v>54</v>
      </c>
      <c r="C2280" s="180" t="str">
        <f t="shared" si="35"/>
        <v>NSW</v>
      </c>
    </row>
    <row r="2281" spans="1:3">
      <c r="A2281" s="181">
        <v>2680</v>
      </c>
      <c r="B2281" s="181">
        <v>54</v>
      </c>
      <c r="C2281" s="180" t="str">
        <f t="shared" si="35"/>
        <v>NSW</v>
      </c>
    </row>
    <row r="2282" spans="1:3">
      <c r="A2282" s="181">
        <v>2681</v>
      </c>
      <c r="B2282" s="181">
        <v>54</v>
      </c>
      <c r="C2282" s="180" t="str">
        <f t="shared" si="35"/>
        <v>NSW</v>
      </c>
    </row>
    <row r="2283" spans="1:3">
      <c r="A2283" s="181">
        <v>2700</v>
      </c>
      <c r="B2283" s="181">
        <v>54</v>
      </c>
      <c r="C2283" s="180" t="str">
        <f t="shared" si="35"/>
        <v>NSW</v>
      </c>
    </row>
    <row r="2284" spans="1:3">
      <c r="A2284" s="181">
        <v>2701</v>
      </c>
      <c r="B2284" s="181">
        <v>54</v>
      </c>
      <c r="C2284" s="180" t="str">
        <f t="shared" si="35"/>
        <v>NSW</v>
      </c>
    </row>
    <row r="2285" spans="1:3">
      <c r="A2285" s="181">
        <v>2702</v>
      </c>
      <c r="B2285" s="181">
        <v>54</v>
      </c>
      <c r="C2285" s="180" t="str">
        <f t="shared" si="35"/>
        <v>NSW</v>
      </c>
    </row>
    <row r="2286" spans="1:3">
      <c r="A2286" s="181">
        <v>2703</v>
      </c>
      <c r="B2286" s="181">
        <v>54</v>
      </c>
      <c r="C2286" s="180" t="str">
        <f t="shared" si="35"/>
        <v>NSW</v>
      </c>
    </row>
    <row r="2287" spans="1:3">
      <c r="A2287" s="181">
        <v>2705</v>
      </c>
      <c r="B2287" s="181">
        <v>54</v>
      </c>
      <c r="C2287" s="180" t="str">
        <f t="shared" si="35"/>
        <v>NSW</v>
      </c>
    </row>
    <row r="2288" spans="1:3">
      <c r="A2288" s="181">
        <v>2706</v>
      </c>
      <c r="B2288" s="181">
        <v>54</v>
      </c>
      <c r="C2288" s="180" t="str">
        <f t="shared" si="35"/>
        <v>NSW</v>
      </c>
    </row>
    <row r="2289" spans="1:3">
      <c r="A2289" s="181">
        <v>2707</v>
      </c>
      <c r="B2289" s="181">
        <v>54</v>
      </c>
      <c r="C2289" s="180" t="str">
        <f t="shared" si="35"/>
        <v>NSW</v>
      </c>
    </row>
    <row r="2290" spans="1:3">
      <c r="A2290" s="181">
        <v>2708</v>
      </c>
      <c r="B2290" s="181">
        <v>54</v>
      </c>
      <c r="C2290" s="180" t="str">
        <f t="shared" si="35"/>
        <v>NSW</v>
      </c>
    </row>
    <row r="2291" spans="1:3">
      <c r="A2291" s="181">
        <v>2710</v>
      </c>
      <c r="B2291" s="181">
        <v>54</v>
      </c>
      <c r="C2291" s="180" t="str">
        <f t="shared" si="35"/>
        <v>NSW</v>
      </c>
    </row>
    <row r="2292" spans="1:3">
      <c r="A2292" s="181">
        <v>2711</v>
      </c>
      <c r="B2292" s="181">
        <v>54</v>
      </c>
      <c r="C2292" s="180" t="str">
        <f t="shared" si="35"/>
        <v>NSW</v>
      </c>
    </row>
    <row r="2293" spans="1:3">
      <c r="A2293" s="181">
        <v>2712</v>
      </c>
      <c r="B2293" s="181">
        <v>54</v>
      </c>
      <c r="C2293" s="180" t="str">
        <f t="shared" si="35"/>
        <v>NSW</v>
      </c>
    </row>
    <row r="2294" spans="1:3">
      <c r="A2294" s="181">
        <v>2713</v>
      </c>
      <c r="B2294" s="181">
        <v>54</v>
      </c>
      <c r="C2294" s="180" t="str">
        <f t="shared" si="35"/>
        <v>NSW</v>
      </c>
    </row>
    <row r="2295" spans="1:3">
      <c r="A2295" s="181">
        <v>2714</v>
      </c>
      <c r="B2295" s="181">
        <v>54</v>
      </c>
      <c r="C2295" s="180" t="str">
        <f t="shared" si="35"/>
        <v>NSW</v>
      </c>
    </row>
    <row r="2296" spans="1:3">
      <c r="A2296" s="181">
        <v>2715</v>
      </c>
      <c r="B2296" s="181">
        <v>54</v>
      </c>
      <c r="C2296" s="180" t="str">
        <f t="shared" si="35"/>
        <v>NSW</v>
      </c>
    </row>
    <row r="2297" spans="1:3">
      <c r="A2297" s="181">
        <v>2716</v>
      </c>
      <c r="B2297" s="181">
        <v>54</v>
      </c>
      <c r="C2297" s="180" t="str">
        <f t="shared" si="35"/>
        <v>NSW</v>
      </c>
    </row>
    <row r="2298" spans="1:3">
      <c r="A2298" s="181">
        <v>2731</v>
      </c>
      <c r="B2298" s="181">
        <v>54</v>
      </c>
      <c r="C2298" s="180" t="str">
        <f t="shared" si="35"/>
        <v>NSW</v>
      </c>
    </row>
    <row r="2299" spans="1:3">
      <c r="A2299" s="181">
        <v>2732</v>
      </c>
      <c r="B2299" s="181">
        <v>54</v>
      </c>
      <c r="C2299" s="180" t="str">
        <f t="shared" si="35"/>
        <v>NSW</v>
      </c>
    </row>
    <row r="2300" spans="1:3">
      <c r="A2300" s="181">
        <v>2733</v>
      </c>
      <c r="B2300" s="181">
        <v>54</v>
      </c>
      <c r="C2300" s="180" t="str">
        <f t="shared" si="35"/>
        <v>NSW</v>
      </c>
    </row>
    <row r="2301" spans="1:3">
      <c r="A2301" s="181">
        <v>2734</v>
      </c>
      <c r="B2301" s="181">
        <v>54</v>
      </c>
      <c r="C2301" s="180" t="str">
        <f t="shared" si="35"/>
        <v>NSW</v>
      </c>
    </row>
    <row r="2302" spans="1:3">
      <c r="A2302" s="181">
        <v>2735</v>
      </c>
      <c r="B2302" s="181">
        <v>54</v>
      </c>
      <c r="C2302" s="180" t="str">
        <f t="shared" si="35"/>
        <v>NSW</v>
      </c>
    </row>
    <row r="2303" spans="1:3">
      <c r="A2303" s="181">
        <v>2736</v>
      </c>
      <c r="B2303" s="181">
        <v>54</v>
      </c>
      <c r="C2303" s="180" t="str">
        <f t="shared" si="35"/>
        <v>NSW</v>
      </c>
    </row>
    <row r="2304" spans="1:3">
      <c r="A2304" s="181">
        <v>2340</v>
      </c>
      <c r="B2304" s="181">
        <v>55</v>
      </c>
      <c r="C2304" s="180" t="str">
        <f t="shared" si="35"/>
        <v>NSW</v>
      </c>
    </row>
    <row r="2305" spans="1:3">
      <c r="A2305" s="181">
        <v>2341</v>
      </c>
      <c r="B2305" s="181">
        <v>55</v>
      </c>
      <c r="C2305" s="180" t="str">
        <f t="shared" si="35"/>
        <v>NSW</v>
      </c>
    </row>
    <row r="2306" spans="1:3">
      <c r="A2306" s="181">
        <v>2342</v>
      </c>
      <c r="B2306" s="181">
        <v>55</v>
      </c>
      <c r="C2306" s="180" t="str">
        <f t="shared" ref="C2306:C2369" si="36">IF(OR(A2306&lt;=299,AND(A2306&lt;3000,A2306&gt;=1000)),"NSW",IF(AND(A2306&lt;=999,A2306&gt;=800),"NT",IF(OR(AND(A2306&lt;=8999,A2306&gt;=8000),AND(A2306&lt;=3999,A2306&gt;=3000)),"VIC",IF(OR(AND(A2306&lt;=9999,A2306&gt;=9000),AND(A2306&lt;=4999,A2306&gt;=4000)),"QLD",IF(AND(A2306&lt;=5999,A2306&gt;=5000),"SA",IF(AND(A2306&lt;=6999,A2306&gt;=6000),"WA","TAS"))))))</f>
        <v>NSW</v>
      </c>
    </row>
    <row r="2307" spans="1:3">
      <c r="A2307" s="181">
        <v>2343</v>
      </c>
      <c r="B2307" s="181">
        <v>55</v>
      </c>
      <c r="C2307" s="180" t="str">
        <f t="shared" si="36"/>
        <v>NSW</v>
      </c>
    </row>
    <row r="2308" spans="1:3">
      <c r="A2308" s="181">
        <v>2344</v>
      </c>
      <c r="B2308" s="181">
        <v>55</v>
      </c>
      <c r="C2308" s="180" t="str">
        <f t="shared" si="36"/>
        <v>NSW</v>
      </c>
    </row>
    <row r="2309" spans="1:3">
      <c r="A2309" s="181">
        <v>2345</v>
      </c>
      <c r="B2309" s="181">
        <v>55</v>
      </c>
      <c r="C2309" s="180" t="str">
        <f t="shared" si="36"/>
        <v>NSW</v>
      </c>
    </row>
    <row r="2310" spans="1:3">
      <c r="A2310" s="181">
        <v>2346</v>
      </c>
      <c r="B2310" s="181">
        <v>55</v>
      </c>
      <c r="C2310" s="180" t="str">
        <f t="shared" si="36"/>
        <v>NSW</v>
      </c>
    </row>
    <row r="2311" spans="1:3">
      <c r="A2311" s="181">
        <v>2347</v>
      </c>
      <c r="B2311" s="181">
        <v>55</v>
      </c>
      <c r="C2311" s="180" t="str">
        <f t="shared" si="36"/>
        <v>NSW</v>
      </c>
    </row>
    <row r="2312" spans="1:3">
      <c r="A2312" s="181">
        <v>2348</v>
      </c>
      <c r="B2312" s="181">
        <v>55</v>
      </c>
      <c r="C2312" s="180" t="str">
        <f t="shared" si="36"/>
        <v>NSW</v>
      </c>
    </row>
    <row r="2313" spans="1:3">
      <c r="A2313" s="181">
        <v>2352</v>
      </c>
      <c r="B2313" s="181">
        <v>55</v>
      </c>
      <c r="C2313" s="180" t="str">
        <f t="shared" si="36"/>
        <v>NSW</v>
      </c>
    </row>
    <row r="2314" spans="1:3">
      <c r="A2314" s="181">
        <v>2353</v>
      </c>
      <c r="B2314" s="181">
        <v>55</v>
      </c>
      <c r="C2314" s="180" t="str">
        <f t="shared" si="36"/>
        <v>NSW</v>
      </c>
    </row>
    <row r="2315" spans="1:3">
      <c r="A2315" s="181">
        <v>2355</v>
      </c>
      <c r="B2315" s="181">
        <v>55</v>
      </c>
      <c r="C2315" s="180" t="str">
        <f t="shared" si="36"/>
        <v>NSW</v>
      </c>
    </row>
    <row r="2316" spans="1:3">
      <c r="A2316" s="181">
        <v>2361</v>
      </c>
      <c r="B2316" s="181">
        <v>55</v>
      </c>
      <c r="C2316" s="180" t="str">
        <f t="shared" si="36"/>
        <v>NSW</v>
      </c>
    </row>
    <row r="2317" spans="1:3">
      <c r="A2317" s="181">
        <v>2379</v>
      </c>
      <c r="B2317" s="181">
        <v>55</v>
      </c>
      <c r="C2317" s="180" t="str">
        <f t="shared" si="36"/>
        <v>NSW</v>
      </c>
    </row>
    <row r="2318" spans="1:3">
      <c r="A2318" s="181">
        <v>2380</v>
      </c>
      <c r="B2318" s="181">
        <v>55</v>
      </c>
      <c r="C2318" s="180" t="str">
        <f t="shared" si="36"/>
        <v>NSW</v>
      </c>
    </row>
    <row r="2319" spans="1:3">
      <c r="A2319" s="181">
        <v>2381</v>
      </c>
      <c r="B2319" s="181">
        <v>55</v>
      </c>
      <c r="C2319" s="180" t="str">
        <f t="shared" si="36"/>
        <v>NSW</v>
      </c>
    </row>
    <row r="2320" spans="1:3">
      <c r="A2320" s="181">
        <v>2382</v>
      </c>
      <c r="B2320" s="181">
        <v>55</v>
      </c>
      <c r="C2320" s="180" t="str">
        <f t="shared" si="36"/>
        <v>NSW</v>
      </c>
    </row>
    <row r="2321" spans="1:3">
      <c r="A2321" s="181">
        <v>2386</v>
      </c>
      <c r="B2321" s="181">
        <v>55</v>
      </c>
      <c r="C2321" s="180" t="str">
        <f t="shared" si="36"/>
        <v>NSW</v>
      </c>
    </row>
    <row r="2322" spans="1:3">
      <c r="A2322" s="181">
        <v>2387</v>
      </c>
      <c r="B2322" s="181">
        <v>55</v>
      </c>
      <c r="C2322" s="180" t="str">
        <f t="shared" si="36"/>
        <v>NSW</v>
      </c>
    </row>
    <row r="2323" spans="1:3">
      <c r="A2323" s="181">
        <v>2388</v>
      </c>
      <c r="B2323" s="181">
        <v>55</v>
      </c>
      <c r="C2323" s="180" t="str">
        <f t="shared" si="36"/>
        <v>NSW</v>
      </c>
    </row>
    <row r="2324" spans="1:3">
      <c r="A2324" s="181">
        <v>2390</v>
      </c>
      <c r="B2324" s="181">
        <v>55</v>
      </c>
      <c r="C2324" s="180" t="str">
        <f t="shared" si="36"/>
        <v>NSW</v>
      </c>
    </row>
    <row r="2325" spans="1:3">
      <c r="A2325" s="181">
        <v>2396</v>
      </c>
      <c r="B2325" s="181">
        <v>55</v>
      </c>
      <c r="C2325" s="180" t="str">
        <f t="shared" si="36"/>
        <v>NSW</v>
      </c>
    </row>
    <row r="2326" spans="1:3">
      <c r="A2326" s="181">
        <v>2397</v>
      </c>
      <c r="B2326" s="181">
        <v>55</v>
      </c>
      <c r="C2326" s="180" t="str">
        <f t="shared" si="36"/>
        <v>NSW</v>
      </c>
    </row>
    <row r="2327" spans="1:3">
      <c r="A2327" s="181">
        <v>2398</v>
      </c>
      <c r="B2327" s="181">
        <v>55</v>
      </c>
      <c r="C2327" s="180" t="str">
        <f t="shared" si="36"/>
        <v>NSW</v>
      </c>
    </row>
    <row r="2328" spans="1:3">
      <c r="A2328" s="181">
        <v>2399</v>
      </c>
      <c r="B2328" s="181">
        <v>55</v>
      </c>
      <c r="C2328" s="180" t="str">
        <f t="shared" si="36"/>
        <v>NSW</v>
      </c>
    </row>
    <row r="2329" spans="1:3">
      <c r="A2329" s="181">
        <v>2400</v>
      </c>
      <c r="B2329" s="181">
        <v>55</v>
      </c>
      <c r="C2329" s="180" t="str">
        <f t="shared" si="36"/>
        <v>NSW</v>
      </c>
    </row>
    <row r="2330" spans="1:3">
      <c r="A2330" s="181">
        <v>2401</v>
      </c>
      <c r="B2330" s="181">
        <v>55</v>
      </c>
      <c r="C2330" s="180" t="str">
        <f t="shared" si="36"/>
        <v>NSW</v>
      </c>
    </row>
    <row r="2331" spans="1:3">
      <c r="A2331" s="181">
        <v>2402</v>
      </c>
      <c r="B2331" s="181">
        <v>55</v>
      </c>
      <c r="C2331" s="180" t="str">
        <f t="shared" si="36"/>
        <v>NSW</v>
      </c>
    </row>
    <row r="2332" spans="1:3">
      <c r="A2332" s="181">
        <v>2403</v>
      </c>
      <c r="B2332" s="181">
        <v>55</v>
      </c>
      <c r="C2332" s="180" t="str">
        <f t="shared" si="36"/>
        <v>NSW</v>
      </c>
    </row>
    <row r="2333" spans="1:3">
      <c r="A2333" s="181">
        <v>2404</v>
      </c>
      <c r="B2333" s="181">
        <v>55</v>
      </c>
      <c r="C2333" s="180" t="str">
        <f t="shared" si="36"/>
        <v>NSW</v>
      </c>
    </row>
    <row r="2334" spans="1:3">
      <c r="A2334" s="181">
        <v>2405</v>
      </c>
      <c r="B2334" s="181">
        <v>55</v>
      </c>
      <c r="C2334" s="180" t="str">
        <f t="shared" si="36"/>
        <v>NSW</v>
      </c>
    </row>
    <row r="2335" spans="1:3">
      <c r="A2335" s="181">
        <v>2406</v>
      </c>
      <c r="B2335" s="181">
        <v>55</v>
      </c>
      <c r="C2335" s="180" t="str">
        <f t="shared" si="36"/>
        <v>NSW</v>
      </c>
    </row>
    <row r="2336" spans="1:3">
      <c r="A2336" s="181">
        <v>2408</v>
      </c>
      <c r="B2336" s="181">
        <v>55</v>
      </c>
      <c r="C2336" s="180" t="str">
        <f t="shared" si="36"/>
        <v>NSW</v>
      </c>
    </row>
    <row r="2337" spans="1:3">
      <c r="A2337" s="181">
        <v>2409</v>
      </c>
      <c r="B2337" s="181">
        <v>55</v>
      </c>
      <c r="C2337" s="180" t="str">
        <f t="shared" si="36"/>
        <v>NSW</v>
      </c>
    </row>
    <row r="2338" spans="1:3">
      <c r="A2338" s="181">
        <v>2410</v>
      </c>
      <c r="B2338" s="181">
        <v>55</v>
      </c>
      <c r="C2338" s="180" t="str">
        <f t="shared" si="36"/>
        <v>NSW</v>
      </c>
    </row>
    <row r="2339" spans="1:3">
      <c r="A2339" s="181">
        <v>2411</v>
      </c>
      <c r="B2339" s="181">
        <v>55</v>
      </c>
      <c r="C2339" s="180" t="str">
        <f t="shared" si="36"/>
        <v>NSW</v>
      </c>
    </row>
    <row r="2340" spans="1:3">
      <c r="A2340" s="181">
        <v>2832</v>
      </c>
      <c r="B2340" s="181">
        <v>55</v>
      </c>
      <c r="C2340" s="180" t="str">
        <f t="shared" si="36"/>
        <v>NSW</v>
      </c>
    </row>
    <row r="2341" spans="1:3">
      <c r="A2341" s="181">
        <v>2833</v>
      </c>
      <c r="B2341" s="181">
        <v>55</v>
      </c>
      <c r="C2341" s="180" t="str">
        <f t="shared" si="36"/>
        <v>NSW</v>
      </c>
    </row>
    <row r="2342" spans="1:3">
      <c r="A2342" s="181">
        <v>2356</v>
      </c>
      <c r="B2342" s="181">
        <v>56</v>
      </c>
      <c r="C2342" s="180" t="str">
        <f t="shared" si="36"/>
        <v>NSW</v>
      </c>
    </row>
    <row r="2343" spans="1:3">
      <c r="A2343" s="181">
        <v>2357</v>
      </c>
      <c r="B2343" s="181">
        <v>56</v>
      </c>
      <c r="C2343" s="180" t="str">
        <f t="shared" si="36"/>
        <v>NSW</v>
      </c>
    </row>
    <row r="2344" spans="1:3">
      <c r="A2344" s="181">
        <v>2395</v>
      </c>
      <c r="B2344" s="181">
        <v>56</v>
      </c>
      <c r="C2344" s="180" t="str">
        <f t="shared" si="36"/>
        <v>NSW</v>
      </c>
    </row>
    <row r="2345" spans="1:3">
      <c r="A2345" s="181">
        <v>2669</v>
      </c>
      <c r="B2345" s="181">
        <v>56</v>
      </c>
      <c r="C2345" s="180" t="str">
        <f t="shared" si="36"/>
        <v>NSW</v>
      </c>
    </row>
    <row r="2346" spans="1:3">
      <c r="A2346" s="181">
        <v>2671</v>
      </c>
      <c r="B2346" s="181">
        <v>56</v>
      </c>
      <c r="C2346" s="180" t="str">
        <f t="shared" si="36"/>
        <v>NSW</v>
      </c>
    </row>
    <row r="2347" spans="1:3">
      <c r="A2347" s="181">
        <v>2803</v>
      </c>
      <c r="B2347" s="181">
        <v>56</v>
      </c>
      <c r="C2347" s="180" t="str">
        <f t="shared" si="36"/>
        <v>NSW</v>
      </c>
    </row>
    <row r="2348" spans="1:3">
      <c r="A2348" s="181">
        <v>2806</v>
      </c>
      <c r="B2348" s="181">
        <v>56</v>
      </c>
      <c r="C2348" s="180" t="str">
        <f t="shared" si="36"/>
        <v>NSW</v>
      </c>
    </row>
    <row r="2349" spans="1:3">
      <c r="A2349" s="181">
        <v>2807</v>
      </c>
      <c r="B2349" s="181">
        <v>56</v>
      </c>
      <c r="C2349" s="180" t="str">
        <f t="shared" si="36"/>
        <v>NSW</v>
      </c>
    </row>
    <row r="2350" spans="1:3">
      <c r="A2350" s="181">
        <v>2809</v>
      </c>
      <c r="B2350" s="181">
        <v>56</v>
      </c>
      <c r="C2350" s="180" t="str">
        <f t="shared" si="36"/>
        <v>NSW</v>
      </c>
    </row>
    <row r="2351" spans="1:3">
      <c r="A2351" s="181">
        <v>2810</v>
      </c>
      <c r="B2351" s="181">
        <v>56</v>
      </c>
      <c r="C2351" s="180" t="str">
        <f t="shared" si="36"/>
        <v>NSW</v>
      </c>
    </row>
    <row r="2352" spans="1:3">
      <c r="A2352" s="181">
        <v>2820</v>
      </c>
      <c r="B2352" s="181">
        <v>56</v>
      </c>
      <c r="C2352" s="180" t="str">
        <f t="shared" si="36"/>
        <v>NSW</v>
      </c>
    </row>
    <row r="2353" spans="1:3">
      <c r="A2353" s="181">
        <v>2821</v>
      </c>
      <c r="B2353" s="181">
        <v>56</v>
      </c>
      <c r="C2353" s="180" t="str">
        <f t="shared" si="36"/>
        <v>NSW</v>
      </c>
    </row>
    <row r="2354" spans="1:3">
      <c r="A2354" s="181">
        <v>2823</v>
      </c>
      <c r="B2354" s="181">
        <v>56</v>
      </c>
      <c r="C2354" s="180" t="str">
        <f t="shared" si="36"/>
        <v>NSW</v>
      </c>
    </row>
    <row r="2355" spans="1:3">
      <c r="A2355" s="181">
        <v>2824</v>
      </c>
      <c r="B2355" s="181">
        <v>56</v>
      </c>
      <c r="C2355" s="180" t="str">
        <f t="shared" si="36"/>
        <v>NSW</v>
      </c>
    </row>
    <row r="2356" spans="1:3">
      <c r="A2356" s="181">
        <v>2825</v>
      </c>
      <c r="B2356" s="181">
        <v>56</v>
      </c>
      <c r="C2356" s="180" t="str">
        <f t="shared" si="36"/>
        <v>NSW</v>
      </c>
    </row>
    <row r="2357" spans="1:3">
      <c r="A2357" s="181">
        <v>2826</v>
      </c>
      <c r="B2357" s="181">
        <v>56</v>
      </c>
      <c r="C2357" s="180" t="str">
        <f t="shared" si="36"/>
        <v>NSW</v>
      </c>
    </row>
    <row r="2358" spans="1:3">
      <c r="A2358" s="181">
        <v>2827</v>
      </c>
      <c r="B2358" s="181">
        <v>56</v>
      </c>
      <c r="C2358" s="180" t="str">
        <f t="shared" si="36"/>
        <v>NSW</v>
      </c>
    </row>
    <row r="2359" spans="1:3">
      <c r="A2359" s="181">
        <v>2828</v>
      </c>
      <c r="B2359" s="181">
        <v>56</v>
      </c>
      <c r="C2359" s="180" t="str">
        <f t="shared" si="36"/>
        <v>NSW</v>
      </c>
    </row>
    <row r="2360" spans="1:3">
      <c r="A2360" s="181">
        <v>2829</v>
      </c>
      <c r="B2360" s="181">
        <v>56</v>
      </c>
      <c r="C2360" s="180" t="str">
        <f t="shared" si="36"/>
        <v>NSW</v>
      </c>
    </row>
    <row r="2361" spans="1:3">
      <c r="A2361" s="181">
        <v>2830</v>
      </c>
      <c r="B2361" s="181">
        <v>56</v>
      </c>
      <c r="C2361" s="180" t="str">
        <f t="shared" si="36"/>
        <v>NSW</v>
      </c>
    </row>
    <row r="2362" spans="1:3">
      <c r="A2362" s="181">
        <v>2831</v>
      </c>
      <c r="B2362" s="181">
        <v>56</v>
      </c>
      <c r="C2362" s="180" t="str">
        <f t="shared" si="36"/>
        <v>NSW</v>
      </c>
    </row>
    <row r="2363" spans="1:3">
      <c r="A2363" s="181">
        <v>2842</v>
      </c>
      <c r="B2363" s="181">
        <v>56</v>
      </c>
      <c r="C2363" s="180" t="str">
        <f t="shared" si="36"/>
        <v>NSW</v>
      </c>
    </row>
    <row r="2364" spans="1:3">
      <c r="A2364" s="181">
        <v>2843</v>
      </c>
      <c r="B2364" s="181">
        <v>56</v>
      </c>
      <c r="C2364" s="180" t="str">
        <f t="shared" si="36"/>
        <v>NSW</v>
      </c>
    </row>
    <row r="2365" spans="1:3">
      <c r="A2365" s="181">
        <v>2844</v>
      </c>
      <c r="B2365" s="181">
        <v>56</v>
      </c>
      <c r="C2365" s="180" t="str">
        <f t="shared" si="36"/>
        <v>NSW</v>
      </c>
    </row>
    <row r="2366" spans="1:3">
      <c r="A2366" s="181">
        <v>2864</v>
      </c>
      <c r="B2366" s="181">
        <v>56</v>
      </c>
      <c r="C2366" s="180" t="str">
        <f t="shared" si="36"/>
        <v>NSW</v>
      </c>
    </row>
    <row r="2367" spans="1:3">
      <c r="A2367" s="181">
        <v>2865</v>
      </c>
      <c r="B2367" s="181">
        <v>56</v>
      </c>
      <c r="C2367" s="180" t="str">
        <f t="shared" si="36"/>
        <v>NSW</v>
      </c>
    </row>
    <row r="2368" spans="1:3">
      <c r="A2368" s="181">
        <v>2868</v>
      </c>
      <c r="B2368" s="181">
        <v>56</v>
      </c>
      <c r="C2368" s="180" t="str">
        <f t="shared" si="36"/>
        <v>NSW</v>
      </c>
    </row>
    <row r="2369" spans="1:3">
      <c r="A2369" s="181">
        <v>2869</v>
      </c>
      <c r="B2369" s="181">
        <v>56</v>
      </c>
      <c r="C2369" s="180" t="str">
        <f t="shared" si="36"/>
        <v>NSW</v>
      </c>
    </row>
    <row r="2370" spans="1:3">
      <c r="A2370" s="181">
        <v>2870</v>
      </c>
      <c r="B2370" s="181">
        <v>56</v>
      </c>
      <c r="C2370" s="180" t="str">
        <f t="shared" ref="C2370:C2433" si="37">IF(OR(A2370&lt;=299,AND(A2370&lt;3000,A2370&gt;=1000)),"NSW",IF(AND(A2370&lt;=999,A2370&gt;=800),"NT",IF(OR(AND(A2370&lt;=8999,A2370&gt;=8000),AND(A2370&lt;=3999,A2370&gt;=3000)),"VIC",IF(OR(AND(A2370&lt;=9999,A2370&gt;=9000),AND(A2370&lt;=4999,A2370&gt;=4000)),"QLD",IF(AND(A2370&lt;=5999,A2370&gt;=5000),"SA",IF(AND(A2370&lt;=6999,A2370&gt;=6000),"WA","TAS"))))))</f>
        <v>NSW</v>
      </c>
    </row>
    <row r="2371" spans="1:3">
      <c r="A2371" s="181">
        <v>2871</v>
      </c>
      <c r="B2371" s="181">
        <v>56</v>
      </c>
      <c r="C2371" s="180" t="str">
        <f t="shared" si="37"/>
        <v>NSW</v>
      </c>
    </row>
    <row r="2372" spans="1:3">
      <c r="A2372" s="181">
        <v>2873</v>
      </c>
      <c r="B2372" s="181">
        <v>56</v>
      </c>
      <c r="C2372" s="180" t="str">
        <f t="shared" si="37"/>
        <v>NSW</v>
      </c>
    </row>
    <row r="2373" spans="1:3">
      <c r="A2373" s="181">
        <v>2874</v>
      </c>
      <c r="B2373" s="181">
        <v>56</v>
      </c>
      <c r="C2373" s="180" t="str">
        <f t="shared" si="37"/>
        <v>NSW</v>
      </c>
    </row>
    <row r="2374" spans="1:3">
      <c r="A2374" s="181">
        <v>2875</v>
      </c>
      <c r="B2374" s="181">
        <v>56</v>
      </c>
      <c r="C2374" s="180" t="str">
        <f t="shared" si="37"/>
        <v>NSW</v>
      </c>
    </row>
    <row r="2375" spans="1:3">
      <c r="A2375" s="181">
        <v>2876</v>
      </c>
      <c r="B2375" s="181">
        <v>56</v>
      </c>
      <c r="C2375" s="180" t="str">
        <f t="shared" si="37"/>
        <v>NSW</v>
      </c>
    </row>
    <row r="2376" spans="1:3">
      <c r="A2376" s="181">
        <v>2877</v>
      </c>
      <c r="B2376" s="181">
        <v>56</v>
      </c>
      <c r="C2376" s="180" t="str">
        <f t="shared" si="37"/>
        <v>NSW</v>
      </c>
    </row>
    <row r="2377" spans="1:3">
      <c r="A2377" s="181">
        <v>2584</v>
      </c>
      <c r="B2377" s="181">
        <v>57</v>
      </c>
      <c r="C2377" s="180" t="str">
        <f t="shared" si="37"/>
        <v>NSW</v>
      </c>
    </row>
    <row r="2378" spans="1:3">
      <c r="A2378" s="181">
        <v>2585</v>
      </c>
      <c r="B2378" s="181">
        <v>57</v>
      </c>
      <c r="C2378" s="180" t="str">
        <f t="shared" si="37"/>
        <v>NSW</v>
      </c>
    </row>
    <row r="2379" spans="1:3">
      <c r="A2379" s="181">
        <v>2586</v>
      </c>
      <c r="B2379" s="181">
        <v>57</v>
      </c>
      <c r="C2379" s="180" t="str">
        <f t="shared" si="37"/>
        <v>NSW</v>
      </c>
    </row>
    <row r="2380" spans="1:3">
      <c r="A2380" s="181">
        <v>2587</v>
      </c>
      <c r="B2380" s="181">
        <v>57</v>
      </c>
      <c r="C2380" s="180" t="str">
        <f t="shared" si="37"/>
        <v>NSW</v>
      </c>
    </row>
    <row r="2381" spans="1:3">
      <c r="A2381" s="181">
        <v>2588</v>
      </c>
      <c r="B2381" s="181">
        <v>57</v>
      </c>
      <c r="C2381" s="180" t="str">
        <f t="shared" si="37"/>
        <v>NSW</v>
      </c>
    </row>
    <row r="2382" spans="1:3">
      <c r="A2382" s="181">
        <v>2590</v>
      </c>
      <c r="B2382" s="181">
        <v>57</v>
      </c>
      <c r="C2382" s="180" t="str">
        <f t="shared" si="37"/>
        <v>NSW</v>
      </c>
    </row>
    <row r="2383" spans="1:3">
      <c r="A2383" s="181">
        <v>2594</v>
      </c>
      <c r="B2383" s="181">
        <v>57</v>
      </c>
      <c r="C2383" s="180" t="str">
        <f t="shared" si="37"/>
        <v>NSW</v>
      </c>
    </row>
    <row r="2384" spans="1:3">
      <c r="A2384" s="181">
        <v>2624</v>
      </c>
      <c r="B2384" s="181">
        <v>57</v>
      </c>
      <c r="C2384" s="180" t="str">
        <f t="shared" si="37"/>
        <v>NSW</v>
      </c>
    </row>
    <row r="2385" spans="1:3">
      <c r="A2385" s="181">
        <v>2625</v>
      </c>
      <c r="B2385" s="181">
        <v>57</v>
      </c>
      <c r="C2385" s="180" t="str">
        <f t="shared" si="37"/>
        <v>NSW</v>
      </c>
    </row>
    <row r="2386" spans="1:3">
      <c r="A2386" s="181">
        <v>2640</v>
      </c>
      <c r="B2386" s="181">
        <v>57</v>
      </c>
      <c r="C2386" s="180" t="str">
        <f t="shared" si="37"/>
        <v>NSW</v>
      </c>
    </row>
    <row r="2387" spans="1:3">
      <c r="A2387" s="181">
        <v>2641</v>
      </c>
      <c r="B2387" s="181">
        <v>57</v>
      </c>
      <c r="C2387" s="180" t="str">
        <f t="shared" si="37"/>
        <v>NSW</v>
      </c>
    </row>
    <row r="2388" spans="1:3">
      <c r="A2388" s="181">
        <v>2642</v>
      </c>
      <c r="B2388" s="181">
        <v>57</v>
      </c>
      <c r="C2388" s="180" t="str">
        <f t="shared" si="37"/>
        <v>NSW</v>
      </c>
    </row>
    <row r="2389" spans="1:3">
      <c r="A2389" s="181">
        <v>2643</v>
      </c>
      <c r="B2389" s="181">
        <v>57</v>
      </c>
      <c r="C2389" s="180" t="str">
        <f t="shared" si="37"/>
        <v>NSW</v>
      </c>
    </row>
    <row r="2390" spans="1:3">
      <c r="A2390" s="181">
        <v>2644</v>
      </c>
      <c r="B2390" s="181">
        <v>57</v>
      </c>
      <c r="C2390" s="180" t="str">
        <f t="shared" si="37"/>
        <v>NSW</v>
      </c>
    </row>
    <row r="2391" spans="1:3">
      <c r="A2391" s="181">
        <v>2649</v>
      </c>
      <c r="B2391" s="181">
        <v>57</v>
      </c>
      <c r="C2391" s="180" t="str">
        <f t="shared" si="37"/>
        <v>NSW</v>
      </c>
    </row>
    <row r="2392" spans="1:3">
      <c r="A2392" s="181">
        <v>2650</v>
      </c>
      <c r="B2392" s="181">
        <v>57</v>
      </c>
      <c r="C2392" s="180" t="str">
        <f t="shared" si="37"/>
        <v>NSW</v>
      </c>
    </row>
    <row r="2393" spans="1:3">
      <c r="A2393" s="181">
        <v>2651</v>
      </c>
      <c r="B2393" s="181">
        <v>57</v>
      </c>
      <c r="C2393" s="180" t="str">
        <f t="shared" si="37"/>
        <v>NSW</v>
      </c>
    </row>
    <row r="2394" spans="1:3">
      <c r="A2394" s="181">
        <v>2653</v>
      </c>
      <c r="B2394" s="181">
        <v>57</v>
      </c>
      <c r="C2394" s="180" t="str">
        <f t="shared" si="37"/>
        <v>NSW</v>
      </c>
    </row>
    <row r="2395" spans="1:3">
      <c r="A2395" s="181">
        <v>2666</v>
      </c>
      <c r="B2395" s="181">
        <v>57</v>
      </c>
      <c r="C2395" s="180" t="str">
        <f t="shared" si="37"/>
        <v>NSW</v>
      </c>
    </row>
    <row r="2396" spans="1:3">
      <c r="A2396" s="181">
        <v>2668</v>
      </c>
      <c r="B2396" s="181">
        <v>57</v>
      </c>
      <c r="C2396" s="180" t="str">
        <f t="shared" si="37"/>
        <v>NSW</v>
      </c>
    </row>
    <row r="2397" spans="1:3">
      <c r="A2397" s="181">
        <v>2720</v>
      </c>
      <c r="B2397" s="181">
        <v>57</v>
      </c>
      <c r="C2397" s="180" t="str">
        <f t="shared" si="37"/>
        <v>NSW</v>
      </c>
    </row>
    <row r="2398" spans="1:3">
      <c r="A2398" s="181">
        <v>2721</v>
      </c>
      <c r="B2398" s="181">
        <v>57</v>
      </c>
      <c r="C2398" s="180" t="str">
        <f t="shared" si="37"/>
        <v>NSW</v>
      </c>
    </row>
    <row r="2399" spans="1:3">
      <c r="A2399" s="181">
        <v>2722</v>
      </c>
      <c r="B2399" s="181">
        <v>57</v>
      </c>
      <c r="C2399" s="180" t="str">
        <f t="shared" si="37"/>
        <v>NSW</v>
      </c>
    </row>
    <row r="2400" spans="1:3">
      <c r="A2400" s="181">
        <v>2725</v>
      </c>
      <c r="B2400" s="181">
        <v>57</v>
      </c>
      <c r="C2400" s="180" t="str">
        <f t="shared" si="37"/>
        <v>NSW</v>
      </c>
    </row>
    <row r="2401" spans="1:3">
      <c r="A2401" s="181">
        <v>2726</v>
      </c>
      <c r="B2401" s="181">
        <v>57</v>
      </c>
      <c r="C2401" s="180" t="str">
        <f t="shared" si="37"/>
        <v>NSW</v>
      </c>
    </row>
    <row r="2402" spans="1:3">
      <c r="A2402" s="181">
        <v>2727</v>
      </c>
      <c r="B2402" s="181">
        <v>57</v>
      </c>
      <c r="C2402" s="180" t="str">
        <f t="shared" si="37"/>
        <v>NSW</v>
      </c>
    </row>
    <row r="2403" spans="1:3">
      <c r="A2403" s="181">
        <v>2729</v>
      </c>
      <c r="B2403" s="181">
        <v>57</v>
      </c>
      <c r="C2403" s="180" t="str">
        <f t="shared" si="37"/>
        <v>NSW</v>
      </c>
    </row>
    <row r="2404" spans="1:3">
      <c r="A2404" s="181">
        <v>2730</v>
      </c>
      <c r="B2404" s="181">
        <v>57</v>
      </c>
      <c r="C2404" s="180" t="str">
        <f t="shared" si="37"/>
        <v>NSW</v>
      </c>
    </row>
    <row r="2405" spans="1:3">
      <c r="A2405" s="181">
        <v>2460</v>
      </c>
      <c r="B2405" s="181">
        <v>58</v>
      </c>
      <c r="C2405" s="180" t="str">
        <f t="shared" si="37"/>
        <v>NSW</v>
      </c>
    </row>
    <row r="2406" spans="1:3">
      <c r="A2406" s="181">
        <v>2462</v>
      </c>
      <c r="B2406" s="181">
        <v>58</v>
      </c>
      <c r="C2406" s="180" t="str">
        <f t="shared" si="37"/>
        <v>NSW</v>
      </c>
    </row>
    <row r="2407" spans="1:3">
      <c r="A2407" s="181">
        <v>2463</v>
      </c>
      <c r="B2407" s="181">
        <v>58</v>
      </c>
      <c r="C2407" s="180" t="str">
        <f t="shared" si="37"/>
        <v>NSW</v>
      </c>
    </row>
    <row r="2408" spans="1:3">
      <c r="A2408" s="181">
        <v>2464</v>
      </c>
      <c r="B2408" s="181">
        <v>58</v>
      </c>
      <c r="C2408" s="180" t="str">
        <f t="shared" si="37"/>
        <v>NSW</v>
      </c>
    </row>
    <row r="2409" spans="1:3">
      <c r="A2409" s="181">
        <v>2465</v>
      </c>
      <c r="B2409" s="181">
        <v>58</v>
      </c>
      <c r="C2409" s="180" t="str">
        <f t="shared" si="37"/>
        <v>NSW</v>
      </c>
    </row>
    <row r="2410" spans="1:3">
      <c r="A2410" s="181">
        <v>2466</v>
      </c>
      <c r="B2410" s="181">
        <v>58</v>
      </c>
      <c r="C2410" s="180" t="str">
        <f t="shared" si="37"/>
        <v>NSW</v>
      </c>
    </row>
    <row r="2411" spans="1:3">
      <c r="A2411" s="181">
        <v>2468</v>
      </c>
      <c r="B2411" s="181">
        <v>58</v>
      </c>
      <c r="C2411" s="180" t="str">
        <f t="shared" si="37"/>
        <v>NSW</v>
      </c>
    </row>
    <row r="2412" spans="1:3">
      <c r="A2412" s="181">
        <v>2469</v>
      </c>
      <c r="B2412" s="181">
        <v>58</v>
      </c>
      <c r="C2412" s="180" t="str">
        <f t="shared" si="37"/>
        <v>NSW</v>
      </c>
    </row>
    <row r="2413" spans="1:3">
      <c r="A2413" s="181">
        <v>2470</v>
      </c>
      <c r="B2413" s="181">
        <v>58</v>
      </c>
      <c r="C2413" s="180" t="str">
        <f t="shared" si="37"/>
        <v>NSW</v>
      </c>
    </row>
    <row r="2414" spans="1:3">
      <c r="A2414" s="181">
        <v>2471</v>
      </c>
      <c r="B2414" s="181">
        <v>58</v>
      </c>
      <c r="C2414" s="180" t="str">
        <f t="shared" si="37"/>
        <v>NSW</v>
      </c>
    </row>
    <row r="2415" spans="1:3">
      <c r="A2415" s="181">
        <v>2472</v>
      </c>
      <c r="B2415" s="181">
        <v>58</v>
      </c>
      <c r="C2415" s="180" t="str">
        <f t="shared" si="37"/>
        <v>NSW</v>
      </c>
    </row>
    <row r="2416" spans="1:3">
      <c r="A2416" s="181">
        <v>2473</v>
      </c>
      <c r="B2416" s="181">
        <v>58</v>
      </c>
      <c r="C2416" s="180" t="str">
        <f t="shared" si="37"/>
        <v>NSW</v>
      </c>
    </row>
    <row r="2417" spans="1:3">
      <c r="A2417" s="181">
        <v>2474</v>
      </c>
      <c r="B2417" s="181">
        <v>58</v>
      </c>
      <c r="C2417" s="180" t="str">
        <f t="shared" si="37"/>
        <v>NSW</v>
      </c>
    </row>
    <row r="2418" spans="1:3">
      <c r="A2418" s="181">
        <v>2477</v>
      </c>
      <c r="B2418" s="181">
        <v>58</v>
      </c>
      <c r="C2418" s="180" t="str">
        <f t="shared" si="37"/>
        <v>NSW</v>
      </c>
    </row>
    <row r="2419" spans="1:3">
      <c r="A2419" s="181">
        <v>2478</v>
      </c>
      <c r="B2419" s="181">
        <v>58</v>
      </c>
      <c r="C2419" s="180" t="str">
        <f t="shared" si="37"/>
        <v>NSW</v>
      </c>
    </row>
    <row r="2420" spans="1:3">
      <c r="A2420" s="181">
        <v>2479</v>
      </c>
      <c r="B2420" s="181">
        <v>58</v>
      </c>
      <c r="C2420" s="180" t="str">
        <f t="shared" si="37"/>
        <v>NSW</v>
      </c>
    </row>
    <row r="2421" spans="1:3">
      <c r="A2421" s="181">
        <v>2480</v>
      </c>
      <c r="B2421" s="181">
        <v>58</v>
      </c>
      <c r="C2421" s="180" t="str">
        <f t="shared" si="37"/>
        <v>NSW</v>
      </c>
    </row>
    <row r="2422" spans="1:3">
      <c r="A2422" s="181">
        <v>2481</v>
      </c>
      <c r="B2422" s="181">
        <v>58</v>
      </c>
      <c r="C2422" s="180" t="str">
        <f t="shared" si="37"/>
        <v>NSW</v>
      </c>
    </row>
    <row r="2423" spans="1:3">
      <c r="A2423" s="181">
        <v>2482</v>
      </c>
      <c r="B2423" s="181">
        <v>58</v>
      </c>
      <c r="C2423" s="180" t="str">
        <f t="shared" si="37"/>
        <v>NSW</v>
      </c>
    </row>
    <row r="2424" spans="1:3">
      <c r="A2424" s="181">
        <v>2483</v>
      </c>
      <c r="B2424" s="181">
        <v>58</v>
      </c>
      <c r="C2424" s="180" t="str">
        <f t="shared" si="37"/>
        <v>NSW</v>
      </c>
    </row>
    <row r="2425" spans="1:3">
      <c r="A2425" s="181">
        <v>2484</v>
      </c>
      <c r="B2425" s="181">
        <v>58</v>
      </c>
      <c r="C2425" s="180" t="str">
        <f t="shared" si="37"/>
        <v>NSW</v>
      </c>
    </row>
    <row r="2426" spans="1:3">
      <c r="A2426" s="181">
        <v>2485</v>
      </c>
      <c r="B2426" s="181">
        <v>58</v>
      </c>
      <c r="C2426" s="180" t="str">
        <f t="shared" si="37"/>
        <v>NSW</v>
      </c>
    </row>
    <row r="2427" spans="1:3">
      <c r="A2427" s="181">
        <v>2486</v>
      </c>
      <c r="B2427" s="181">
        <v>58</v>
      </c>
      <c r="C2427" s="180" t="str">
        <f t="shared" si="37"/>
        <v>NSW</v>
      </c>
    </row>
    <row r="2428" spans="1:3">
      <c r="A2428" s="181">
        <v>2487</v>
      </c>
      <c r="B2428" s="181">
        <v>58</v>
      </c>
      <c r="C2428" s="180" t="str">
        <f t="shared" si="37"/>
        <v>NSW</v>
      </c>
    </row>
    <row r="2429" spans="1:3">
      <c r="A2429" s="181">
        <v>2488</v>
      </c>
      <c r="B2429" s="181">
        <v>58</v>
      </c>
      <c r="C2429" s="180" t="str">
        <f t="shared" si="37"/>
        <v>NSW</v>
      </c>
    </row>
    <row r="2430" spans="1:3">
      <c r="A2430" s="181">
        <v>2489</v>
      </c>
      <c r="B2430" s="181">
        <v>58</v>
      </c>
      <c r="C2430" s="180" t="str">
        <f t="shared" si="37"/>
        <v>NSW</v>
      </c>
    </row>
    <row r="2431" spans="1:3">
      <c r="A2431" s="181">
        <v>2490</v>
      </c>
      <c r="B2431" s="181">
        <v>58</v>
      </c>
      <c r="C2431" s="180" t="str">
        <f t="shared" si="37"/>
        <v>NSW</v>
      </c>
    </row>
    <row r="2432" spans="1:3">
      <c r="A2432" s="181">
        <v>2350</v>
      </c>
      <c r="B2432" s="181">
        <v>59</v>
      </c>
      <c r="C2432" s="180" t="str">
        <f t="shared" si="37"/>
        <v>NSW</v>
      </c>
    </row>
    <row r="2433" spans="1:3">
      <c r="A2433" s="181">
        <v>2351</v>
      </c>
      <c r="B2433" s="181">
        <v>59</v>
      </c>
      <c r="C2433" s="180" t="str">
        <f t="shared" si="37"/>
        <v>NSW</v>
      </c>
    </row>
    <row r="2434" spans="1:3">
      <c r="A2434" s="181">
        <v>2354</v>
      </c>
      <c r="B2434" s="181">
        <v>59</v>
      </c>
      <c r="C2434" s="180" t="str">
        <f t="shared" ref="C2434:C2497" si="38">IF(OR(A2434&lt;=299,AND(A2434&lt;3000,A2434&gt;=1000)),"NSW",IF(AND(A2434&lt;=999,A2434&gt;=800),"NT",IF(OR(AND(A2434&lt;=8999,A2434&gt;=8000),AND(A2434&lt;=3999,A2434&gt;=3000)),"VIC",IF(OR(AND(A2434&lt;=9999,A2434&gt;=9000),AND(A2434&lt;=4999,A2434&gt;=4000)),"QLD",IF(AND(A2434&lt;=5999,A2434&gt;=5000),"SA",IF(AND(A2434&lt;=6999,A2434&gt;=6000),"WA","TAS"))))))</f>
        <v>NSW</v>
      </c>
    </row>
    <row r="2435" spans="1:3">
      <c r="A2435" s="181">
        <v>2358</v>
      </c>
      <c r="B2435" s="181">
        <v>59</v>
      </c>
      <c r="C2435" s="180" t="str">
        <f t="shared" si="38"/>
        <v>NSW</v>
      </c>
    </row>
    <row r="2436" spans="1:3">
      <c r="A2436" s="181">
        <v>2359</v>
      </c>
      <c r="B2436" s="181">
        <v>59</v>
      </c>
      <c r="C2436" s="180" t="str">
        <f t="shared" si="38"/>
        <v>NSW</v>
      </c>
    </row>
    <row r="2437" spans="1:3">
      <c r="A2437" s="181">
        <v>2360</v>
      </c>
      <c r="B2437" s="181">
        <v>59</v>
      </c>
      <c r="C2437" s="180" t="str">
        <f t="shared" si="38"/>
        <v>NSW</v>
      </c>
    </row>
    <row r="2438" spans="1:3">
      <c r="A2438" s="181">
        <v>2365</v>
      </c>
      <c r="B2438" s="181">
        <v>59</v>
      </c>
      <c r="C2438" s="180" t="str">
        <f t="shared" si="38"/>
        <v>NSW</v>
      </c>
    </row>
    <row r="2439" spans="1:3">
      <c r="A2439" s="181">
        <v>2369</v>
      </c>
      <c r="B2439" s="181">
        <v>59</v>
      </c>
      <c r="C2439" s="180" t="str">
        <f t="shared" si="38"/>
        <v>NSW</v>
      </c>
    </row>
    <row r="2440" spans="1:3">
      <c r="A2440" s="181">
        <v>2370</v>
      </c>
      <c r="B2440" s="181">
        <v>59</v>
      </c>
      <c r="C2440" s="180" t="str">
        <f t="shared" si="38"/>
        <v>NSW</v>
      </c>
    </row>
    <row r="2441" spans="1:3">
      <c r="A2441" s="181">
        <v>2371</v>
      </c>
      <c r="B2441" s="181">
        <v>59</v>
      </c>
      <c r="C2441" s="180" t="str">
        <f t="shared" si="38"/>
        <v>NSW</v>
      </c>
    </row>
    <row r="2442" spans="1:3">
      <c r="A2442" s="181">
        <v>2372</v>
      </c>
      <c r="B2442" s="181">
        <v>59</v>
      </c>
      <c r="C2442" s="180" t="str">
        <f t="shared" si="38"/>
        <v>NSW</v>
      </c>
    </row>
    <row r="2443" spans="1:3">
      <c r="A2443" s="181">
        <v>2475</v>
      </c>
      <c r="B2443" s="181">
        <v>59</v>
      </c>
      <c r="C2443" s="180" t="str">
        <f t="shared" si="38"/>
        <v>NSW</v>
      </c>
    </row>
    <row r="2444" spans="1:3">
      <c r="A2444" s="181">
        <v>2476</v>
      </c>
      <c r="B2444" s="181">
        <v>59</v>
      </c>
      <c r="C2444" s="180" t="str">
        <f t="shared" si="38"/>
        <v>NSW</v>
      </c>
    </row>
    <row r="2445" spans="1:3">
      <c r="A2445" s="181">
        <v>2422</v>
      </c>
      <c r="B2445" s="181">
        <v>60</v>
      </c>
      <c r="C2445" s="180" t="str">
        <f t="shared" si="38"/>
        <v>NSW</v>
      </c>
    </row>
    <row r="2446" spans="1:3">
      <c r="A2446" s="181">
        <v>2423</v>
      </c>
      <c r="B2446" s="181">
        <v>60</v>
      </c>
      <c r="C2446" s="180" t="str">
        <f t="shared" si="38"/>
        <v>NSW</v>
      </c>
    </row>
    <row r="2447" spans="1:3">
      <c r="A2447" s="181">
        <v>2424</v>
      </c>
      <c r="B2447" s="181">
        <v>60</v>
      </c>
      <c r="C2447" s="180" t="str">
        <f t="shared" si="38"/>
        <v>NSW</v>
      </c>
    </row>
    <row r="2448" spans="1:3">
      <c r="A2448" s="181">
        <v>2426</v>
      </c>
      <c r="B2448" s="181">
        <v>60</v>
      </c>
      <c r="C2448" s="180" t="str">
        <f t="shared" si="38"/>
        <v>NSW</v>
      </c>
    </row>
    <row r="2449" spans="1:3">
      <c r="A2449" s="181">
        <v>2427</v>
      </c>
      <c r="B2449" s="181">
        <v>60</v>
      </c>
      <c r="C2449" s="180" t="str">
        <f t="shared" si="38"/>
        <v>NSW</v>
      </c>
    </row>
    <row r="2450" spans="1:3">
      <c r="A2450" s="181">
        <v>2428</v>
      </c>
      <c r="B2450" s="181">
        <v>60</v>
      </c>
      <c r="C2450" s="180" t="str">
        <f t="shared" si="38"/>
        <v>NSW</v>
      </c>
    </row>
    <row r="2451" spans="1:3">
      <c r="A2451" s="181">
        <v>2429</v>
      </c>
      <c r="B2451" s="181">
        <v>60</v>
      </c>
      <c r="C2451" s="180" t="str">
        <f t="shared" si="38"/>
        <v>NSW</v>
      </c>
    </row>
    <row r="2452" spans="1:3">
      <c r="A2452" s="181">
        <v>2430</v>
      </c>
      <c r="B2452" s="181">
        <v>60</v>
      </c>
      <c r="C2452" s="180" t="str">
        <f t="shared" si="38"/>
        <v>NSW</v>
      </c>
    </row>
    <row r="2453" spans="1:3">
      <c r="A2453" s="181">
        <v>2431</v>
      </c>
      <c r="B2453" s="181">
        <v>60</v>
      </c>
      <c r="C2453" s="180" t="str">
        <f t="shared" si="38"/>
        <v>NSW</v>
      </c>
    </row>
    <row r="2454" spans="1:3">
      <c r="A2454" s="181">
        <v>2439</v>
      </c>
      <c r="B2454" s="181">
        <v>60</v>
      </c>
      <c r="C2454" s="180" t="str">
        <f t="shared" si="38"/>
        <v>NSW</v>
      </c>
    </row>
    <row r="2455" spans="1:3">
      <c r="A2455" s="181">
        <v>2440</v>
      </c>
      <c r="B2455" s="181">
        <v>60</v>
      </c>
      <c r="C2455" s="180" t="str">
        <f t="shared" si="38"/>
        <v>NSW</v>
      </c>
    </row>
    <row r="2456" spans="1:3">
      <c r="A2456" s="181">
        <v>2441</v>
      </c>
      <c r="B2456" s="181">
        <v>60</v>
      </c>
      <c r="C2456" s="180" t="str">
        <f t="shared" si="38"/>
        <v>NSW</v>
      </c>
    </row>
    <row r="2457" spans="1:3">
      <c r="A2457" s="181">
        <v>2442</v>
      </c>
      <c r="B2457" s="181">
        <v>60</v>
      </c>
      <c r="C2457" s="180" t="str">
        <f t="shared" si="38"/>
        <v>NSW</v>
      </c>
    </row>
    <row r="2458" spans="1:3">
      <c r="A2458" s="181">
        <v>2443</v>
      </c>
      <c r="B2458" s="181">
        <v>60</v>
      </c>
      <c r="C2458" s="180" t="str">
        <f t="shared" si="38"/>
        <v>NSW</v>
      </c>
    </row>
    <row r="2459" spans="1:3">
      <c r="A2459" s="181">
        <v>2444</v>
      </c>
      <c r="B2459" s="181">
        <v>60</v>
      </c>
      <c r="C2459" s="180" t="str">
        <f t="shared" si="38"/>
        <v>NSW</v>
      </c>
    </row>
    <row r="2460" spans="1:3">
      <c r="A2460" s="181">
        <v>2445</v>
      </c>
      <c r="B2460" s="181">
        <v>60</v>
      </c>
      <c r="C2460" s="180" t="str">
        <f t="shared" si="38"/>
        <v>NSW</v>
      </c>
    </row>
    <row r="2461" spans="1:3">
      <c r="A2461" s="181">
        <v>2446</v>
      </c>
      <c r="B2461" s="181">
        <v>60</v>
      </c>
      <c r="C2461" s="180" t="str">
        <f t="shared" si="38"/>
        <v>NSW</v>
      </c>
    </row>
    <row r="2462" spans="1:3">
      <c r="A2462" s="181">
        <v>2447</v>
      </c>
      <c r="B2462" s="181">
        <v>60</v>
      </c>
      <c r="C2462" s="180" t="str">
        <f t="shared" si="38"/>
        <v>NSW</v>
      </c>
    </row>
    <row r="2463" spans="1:3">
      <c r="A2463" s="181">
        <v>2448</v>
      </c>
      <c r="B2463" s="181">
        <v>60</v>
      </c>
      <c r="C2463" s="180" t="str">
        <f t="shared" si="38"/>
        <v>NSW</v>
      </c>
    </row>
    <row r="2464" spans="1:3">
      <c r="A2464" s="181">
        <v>2449</v>
      </c>
      <c r="B2464" s="181">
        <v>60</v>
      </c>
      <c r="C2464" s="180" t="str">
        <f t="shared" si="38"/>
        <v>NSW</v>
      </c>
    </row>
    <row r="2465" spans="1:3">
      <c r="A2465" s="181">
        <v>2450</v>
      </c>
      <c r="B2465" s="181">
        <v>60</v>
      </c>
      <c r="C2465" s="180" t="str">
        <f t="shared" si="38"/>
        <v>NSW</v>
      </c>
    </row>
    <row r="2466" spans="1:3">
      <c r="A2466" s="181">
        <v>2452</v>
      </c>
      <c r="B2466" s="181">
        <v>60</v>
      </c>
      <c r="C2466" s="180" t="str">
        <f t="shared" si="38"/>
        <v>NSW</v>
      </c>
    </row>
    <row r="2467" spans="1:3">
      <c r="A2467" s="181">
        <v>2453</v>
      </c>
      <c r="B2467" s="181">
        <v>60</v>
      </c>
      <c r="C2467" s="180" t="str">
        <f t="shared" si="38"/>
        <v>NSW</v>
      </c>
    </row>
    <row r="2468" spans="1:3">
      <c r="A2468" s="181">
        <v>2454</v>
      </c>
      <c r="B2468" s="181">
        <v>60</v>
      </c>
      <c r="C2468" s="180" t="str">
        <f t="shared" si="38"/>
        <v>NSW</v>
      </c>
    </row>
    <row r="2469" spans="1:3">
      <c r="A2469" s="181">
        <v>2455</v>
      </c>
      <c r="B2469" s="181">
        <v>60</v>
      </c>
      <c r="C2469" s="180" t="str">
        <f t="shared" si="38"/>
        <v>NSW</v>
      </c>
    </row>
    <row r="2470" spans="1:3">
      <c r="A2470" s="181">
        <v>2456</v>
      </c>
      <c r="B2470" s="181">
        <v>60</v>
      </c>
      <c r="C2470" s="180" t="str">
        <f t="shared" si="38"/>
        <v>NSW</v>
      </c>
    </row>
    <row r="2471" spans="1:3">
      <c r="A2471" s="181">
        <v>2250</v>
      </c>
      <c r="B2471" s="181">
        <v>61</v>
      </c>
      <c r="C2471" s="180" t="str">
        <f t="shared" si="38"/>
        <v>NSW</v>
      </c>
    </row>
    <row r="2472" spans="1:3">
      <c r="A2472" s="181">
        <v>2251</v>
      </c>
      <c r="B2472" s="181">
        <v>61</v>
      </c>
      <c r="C2472" s="180" t="str">
        <f t="shared" si="38"/>
        <v>NSW</v>
      </c>
    </row>
    <row r="2473" spans="1:3">
      <c r="A2473" s="181">
        <v>2252</v>
      </c>
      <c r="B2473" s="181">
        <v>61</v>
      </c>
      <c r="C2473" s="180" t="str">
        <f t="shared" si="38"/>
        <v>NSW</v>
      </c>
    </row>
    <row r="2474" spans="1:3">
      <c r="A2474" s="181">
        <v>2256</v>
      </c>
      <c r="B2474" s="181">
        <v>61</v>
      </c>
      <c r="C2474" s="180" t="str">
        <f t="shared" si="38"/>
        <v>NSW</v>
      </c>
    </row>
    <row r="2475" spans="1:3">
      <c r="A2475" s="181">
        <v>2257</v>
      </c>
      <c r="B2475" s="181">
        <v>61</v>
      </c>
      <c r="C2475" s="180" t="str">
        <f t="shared" si="38"/>
        <v>NSW</v>
      </c>
    </row>
    <row r="2476" spans="1:3">
      <c r="A2476" s="181">
        <v>2258</v>
      </c>
      <c r="B2476" s="181">
        <v>61</v>
      </c>
      <c r="C2476" s="180" t="str">
        <f t="shared" si="38"/>
        <v>NSW</v>
      </c>
    </row>
    <row r="2477" spans="1:3">
      <c r="A2477" s="181">
        <v>2259</v>
      </c>
      <c r="B2477" s="181">
        <v>61</v>
      </c>
      <c r="C2477" s="180" t="str">
        <f t="shared" si="38"/>
        <v>NSW</v>
      </c>
    </row>
    <row r="2478" spans="1:3">
      <c r="A2478" s="181">
        <v>2260</v>
      </c>
      <c r="B2478" s="181">
        <v>61</v>
      </c>
      <c r="C2478" s="180" t="str">
        <f t="shared" si="38"/>
        <v>NSW</v>
      </c>
    </row>
    <row r="2479" spans="1:3">
      <c r="A2479" s="181">
        <v>2261</v>
      </c>
      <c r="B2479" s="181">
        <v>61</v>
      </c>
      <c r="C2479" s="180" t="str">
        <f t="shared" si="38"/>
        <v>NSW</v>
      </c>
    </row>
    <row r="2480" spans="1:3">
      <c r="A2480" s="181">
        <v>2262</v>
      </c>
      <c r="B2480" s="181">
        <v>61</v>
      </c>
      <c r="C2480" s="180" t="str">
        <f t="shared" si="38"/>
        <v>NSW</v>
      </c>
    </row>
    <row r="2481" spans="1:3">
      <c r="A2481" s="181">
        <v>2263</v>
      </c>
      <c r="B2481" s="181">
        <v>61</v>
      </c>
      <c r="C2481" s="180" t="str">
        <f t="shared" si="38"/>
        <v>NSW</v>
      </c>
    </row>
    <row r="2482" spans="1:3">
      <c r="A2482" s="181">
        <v>2264</v>
      </c>
      <c r="B2482" s="181">
        <v>61</v>
      </c>
      <c r="C2482" s="180" t="str">
        <f t="shared" si="38"/>
        <v>NSW</v>
      </c>
    </row>
    <row r="2483" spans="1:3">
      <c r="A2483" s="181">
        <v>2265</v>
      </c>
      <c r="B2483" s="181">
        <v>61</v>
      </c>
      <c r="C2483" s="180" t="str">
        <f t="shared" si="38"/>
        <v>NSW</v>
      </c>
    </row>
    <row r="2484" spans="1:3">
      <c r="A2484" s="181">
        <v>2267</v>
      </c>
      <c r="B2484" s="181">
        <v>61</v>
      </c>
      <c r="C2484" s="180" t="str">
        <f t="shared" si="38"/>
        <v>NSW</v>
      </c>
    </row>
    <row r="2485" spans="1:3">
      <c r="A2485" s="181">
        <v>2278</v>
      </c>
      <c r="B2485" s="181">
        <v>61</v>
      </c>
      <c r="C2485" s="180" t="str">
        <f t="shared" si="38"/>
        <v>NSW</v>
      </c>
    </row>
    <row r="2486" spans="1:3">
      <c r="A2486" s="181">
        <v>2280</v>
      </c>
      <c r="B2486" s="181">
        <v>61</v>
      </c>
      <c r="C2486" s="180" t="str">
        <f t="shared" si="38"/>
        <v>NSW</v>
      </c>
    </row>
    <row r="2487" spans="1:3">
      <c r="A2487" s="181">
        <v>2281</v>
      </c>
      <c r="B2487" s="181">
        <v>61</v>
      </c>
      <c r="C2487" s="180" t="str">
        <f t="shared" si="38"/>
        <v>NSW</v>
      </c>
    </row>
    <row r="2488" spans="1:3">
      <c r="A2488" s="181">
        <v>2282</v>
      </c>
      <c r="B2488" s="181">
        <v>61</v>
      </c>
      <c r="C2488" s="180" t="str">
        <f t="shared" si="38"/>
        <v>NSW</v>
      </c>
    </row>
    <row r="2489" spans="1:3">
      <c r="A2489" s="181">
        <v>2283</v>
      </c>
      <c r="B2489" s="181">
        <v>61</v>
      </c>
      <c r="C2489" s="180" t="str">
        <f t="shared" si="38"/>
        <v>NSW</v>
      </c>
    </row>
    <row r="2490" spans="1:3">
      <c r="A2490" s="181">
        <v>2284</v>
      </c>
      <c r="B2490" s="181">
        <v>61</v>
      </c>
      <c r="C2490" s="180" t="str">
        <f t="shared" si="38"/>
        <v>NSW</v>
      </c>
    </row>
    <row r="2491" spans="1:3">
      <c r="A2491" s="181">
        <v>2285</v>
      </c>
      <c r="B2491" s="181">
        <v>61</v>
      </c>
      <c r="C2491" s="180" t="str">
        <f t="shared" si="38"/>
        <v>NSW</v>
      </c>
    </row>
    <row r="2492" spans="1:3">
      <c r="A2492" s="181">
        <v>2286</v>
      </c>
      <c r="B2492" s="181">
        <v>61</v>
      </c>
      <c r="C2492" s="180" t="str">
        <f t="shared" si="38"/>
        <v>NSW</v>
      </c>
    </row>
    <row r="2493" spans="1:3">
      <c r="A2493" s="181">
        <v>2287</v>
      </c>
      <c r="B2493" s="181">
        <v>61</v>
      </c>
      <c r="C2493" s="180" t="str">
        <f t="shared" si="38"/>
        <v>NSW</v>
      </c>
    </row>
    <row r="2494" spans="1:3">
      <c r="A2494" s="181">
        <v>2289</v>
      </c>
      <c r="B2494" s="181">
        <v>61</v>
      </c>
      <c r="C2494" s="180" t="str">
        <f t="shared" si="38"/>
        <v>NSW</v>
      </c>
    </row>
    <row r="2495" spans="1:3">
      <c r="A2495" s="181">
        <v>2290</v>
      </c>
      <c r="B2495" s="181">
        <v>61</v>
      </c>
      <c r="C2495" s="180" t="str">
        <f t="shared" si="38"/>
        <v>NSW</v>
      </c>
    </row>
    <row r="2496" spans="1:3">
      <c r="A2496" s="181">
        <v>2291</v>
      </c>
      <c r="B2496" s="181">
        <v>61</v>
      </c>
      <c r="C2496" s="180" t="str">
        <f t="shared" si="38"/>
        <v>NSW</v>
      </c>
    </row>
    <row r="2497" spans="1:3">
      <c r="A2497" s="181">
        <v>2292</v>
      </c>
      <c r="B2497" s="181">
        <v>61</v>
      </c>
      <c r="C2497" s="180" t="str">
        <f t="shared" si="38"/>
        <v>NSW</v>
      </c>
    </row>
    <row r="2498" spans="1:3">
      <c r="A2498" s="181">
        <v>2293</v>
      </c>
      <c r="B2498" s="181">
        <v>61</v>
      </c>
      <c r="C2498" s="180" t="str">
        <f t="shared" ref="C2498:C2561" si="39">IF(OR(A2498&lt;=299,AND(A2498&lt;3000,A2498&gt;=1000)),"NSW",IF(AND(A2498&lt;=999,A2498&gt;=800),"NT",IF(OR(AND(A2498&lt;=8999,A2498&gt;=8000),AND(A2498&lt;=3999,A2498&gt;=3000)),"VIC",IF(OR(AND(A2498&lt;=9999,A2498&gt;=9000),AND(A2498&lt;=4999,A2498&gt;=4000)),"QLD",IF(AND(A2498&lt;=5999,A2498&gt;=5000),"SA",IF(AND(A2498&lt;=6999,A2498&gt;=6000),"WA","TAS"))))))</f>
        <v>NSW</v>
      </c>
    </row>
    <row r="2499" spans="1:3">
      <c r="A2499" s="181">
        <v>2294</v>
      </c>
      <c r="B2499" s="181">
        <v>61</v>
      </c>
      <c r="C2499" s="180" t="str">
        <f t="shared" si="39"/>
        <v>NSW</v>
      </c>
    </row>
    <row r="2500" spans="1:3">
      <c r="A2500" s="181">
        <v>2295</v>
      </c>
      <c r="B2500" s="181">
        <v>61</v>
      </c>
      <c r="C2500" s="180" t="str">
        <f t="shared" si="39"/>
        <v>NSW</v>
      </c>
    </row>
    <row r="2501" spans="1:3">
      <c r="A2501" s="181">
        <v>2296</v>
      </c>
      <c r="B2501" s="181">
        <v>61</v>
      </c>
      <c r="C2501" s="180" t="str">
        <f t="shared" si="39"/>
        <v>NSW</v>
      </c>
    </row>
    <row r="2502" spans="1:3">
      <c r="A2502" s="181">
        <v>2297</v>
      </c>
      <c r="B2502" s="181">
        <v>61</v>
      </c>
      <c r="C2502" s="180" t="str">
        <f t="shared" si="39"/>
        <v>NSW</v>
      </c>
    </row>
    <row r="2503" spans="1:3">
      <c r="A2503" s="181">
        <v>2298</v>
      </c>
      <c r="B2503" s="181">
        <v>61</v>
      </c>
      <c r="C2503" s="180" t="str">
        <f t="shared" si="39"/>
        <v>NSW</v>
      </c>
    </row>
    <row r="2504" spans="1:3">
      <c r="A2504" s="181">
        <v>2299</v>
      </c>
      <c r="B2504" s="181">
        <v>61</v>
      </c>
      <c r="C2504" s="180" t="str">
        <f t="shared" si="39"/>
        <v>NSW</v>
      </c>
    </row>
    <row r="2505" spans="1:3">
      <c r="A2505" s="181">
        <v>2300</v>
      </c>
      <c r="B2505" s="181">
        <v>61</v>
      </c>
      <c r="C2505" s="180" t="str">
        <f t="shared" si="39"/>
        <v>NSW</v>
      </c>
    </row>
    <row r="2506" spans="1:3">
      <c r="A2506" s="181">
        <v>2302</v>
      </c>
      <c r="B2506" s="181">
        <v>61</v>
      </c>
      <c r="C2506" s="180" t="str">
        <f t="shared" si="39"/>
        <v>NSW</v>
      </c>
    </row>
    <row r="2507" spans="1:3">
      <c r="A2507" s="181">
        <v>2303</v>
      </c>
      <c r="B2507" s="181">
        <v>61</v>
      </c>
      <c r="C2507" s="180" t="str">
        <f t="shared" si="39"/>
        <v>NSW</v>
      </c>
    </row>
    <row r="2508" spans="1:3">
      <c r="A2508" s="181">
        <v>2304</v>
      </c>
      <c r="B2508" s="181">
        <v>61</v>
      </c>
      <c r="C2508" s="180" t="str">
        <f t="shared" si="39"/>
        <v>NSW</v>
      </c>
    </row>
    <row r="2509" spans="1:3">
      <c r="A2509" s="181">
        <v>2305</v>
      </c>
      <c r="B2509" s="181">
        <v>61</v>
      </c>
      <c r="C2509" s="180" t="str">
        <f t="shared" si="39"/>
        <v>NSW</v>
      </c>
    </row>
    <row r="2510" spans="1:3">
      <c r="A2510" s="181">
        <v>2306</v>
      </c>
      <c r="B2510" s="181">
        <v>61</v>
      </c>
      <c r="C2510" s="180" t="str">
        <f t="shared" si="39"/>
        <v>NSW</v>
      </c>
    </row>
    <row r="2511" spans="1:3">
      <c r="A2511" s="181">
        <v>2307</v>
      </c>
      <c r="B2511" s="181">
        <v>61</v>
      </c>
      <c r="C2511" s="180" t="str">
        <f t="shared" si="39"/>
        <v>NSW</v>
      </c>
    </row>
    <row r="2512" spans="1:3">
      <c r="A2512" s="181">
        <v>2308</v>
      </c>
      <c r="B2512" s="181">
        <v>61</v>
      </c>
      <c r="C2512" s="180" t="str">
        <f t="shared" si="39"/>
        <v>NSW</v>
      </c>
    </row>
    <row r="2513" spans="1:3">
      <c r="A2513" s="181">
        <v>2309</v>
      </c>
      <c r="B2513" s="181">
        <v>61</v>
      </c>
      <c r="C2513" s="180" t="str">
        <f t="shared" si="39"/>
        <v>NSW</v>
      </c>
    </row>
    <row r="2514" spans="1:3">
      <c r="A2514" s="181">
        <v>2310</v>
      </c>
      <c r="B2514" s="181">
        <v>61</v>
      </c>
      <c r="C2514" s="180" t="str">
        <f t="shared" si="39"/>
        <v>NSW</v>
      </c>
    </row>
    <row r="2515" spans="1:3">
      <c r="A2515" s="181">
        <v>2311</v>
      </c>
      <c r="B2515" s="181">
        <v>61</v>
      </c>
      <c r="C2515" s="180" t="str">
        <f t="shared" si="39"/>
        <v>NSW</v>
      </c>
    </row>
    <row r="2516" spans="1:3">
      <c r="A2516" s="181">
        <v>2312</v>
      </c>
      <c r="B2516" s="181">
        <v>61</v>
      </c>
      <c r="C2516" s="180" t="str">
        <f t="shared" si="39"/>
        <v>NSW</v>
      </c>
    </row>
    <row r="2517" spans="1:3">
      <c r="A2517" s="181">
        <v>2314</v>
      </c>
      <c r="B2517" s="181">
        <v>61</v>
      </c>
      <c r="C2517" s="180" t="str">
        <f t="shared" si="39"/>
        <v>NSW</v>
      </c>
    </row>
    <row r="2518" spans="1:3">
      <c r="A2518" s="181">
        <v>2315</v>
      </c>
      <c r="B2518" s="181">
        <v>61</v>
      </c>
      <c r="C2518" s="180" t="str">
        <f t="shared" si="39"/>
        <v>NSW</v>
      </c>
    </row>
    <row r="2519" spans="1:3">
      <c r="A2519" s="181">
        <v>2316</v>
      </c>
      <c r="B2519" s="181">
        <v>61</v>
      </c>
      <c r="C2519" s="180" t="str">
        <f t="shared" si="39"/>
        <v>NSW</v>
      </c>
    </row>
    <row r="2520" spans="1:3">
      <c r="A2520" s="181">
        <v>2317</v>
      </c>
      <c r="B2520" s="181">
        <v>61</v>
      </c>
      <c r="C2520" s="180" t="str">
        <f t="shared" si="39"/>
        <v>NSW</v>
      </c>
    </row>
    <row r="2521" spans="1:3">
      <c r="A2521" s="181">
        <v>2318</v>
      </c>
      <c r="B2521" s="181">
        <v>61</v>
      </c>
      <c r="C2521" s="180" t="str">
        <f t="shared" si="39"/>
        <v>NSW</v>
      </c>
    </row>
    <row r="2522" spans="1:3">
      <c r="A2522" s="181">
        <v>2319</v>
      </c>
      <c r="B2522" s="181">
        <v>61</v>
      </c>
      <c r="C2522" s="180" t="str">
        <f t="shared" si="39"/>
        <v>NSW</v>
      </c>
    </row>
    <row r="2523" spans="1:3">
      <c r="A2523" s="181">
        <v>2320</v>
      </c>
      <c r="B2523" s="181">
        <v>61</v>
      </c>
      <c r="C2523" s="180" t="str">
        <f t="shared" si="39"/>
        <v>NSW</v>
      </c>
    </row>
    <row r="2524" spans="1:3">
      <c r="A2524" s="181">
        <v>2321</v>
      </c>
      <c r="B2524" s="181">
        <v>61</v>
      </c>
      <c r="C2524" s="180" t="str">
        <f t="shared" si="39"/>
        <v>NSW</v>
      </c>
    </row>
    <row r="2525" spans="1:3">
      <c r="A2525" s="181">
        <v>2322</v>
      </c>
      <c r="B2525" s="181">
        <v>61</v>
      </c>
      <c r="C2525" s="180" t="str">
        <f t="shared" si="39"/>
        <v>NSW</v>
      </c>
    </row>
    <row r="2526" spans="1:3">
      <c r="A2526" s="181">
        <v>2323</v>
      </c>
      <c r="B2526" s="181">
        <v>61</v>
      </c>
      <c r="C2526" s="180" t="str">
        <f t="shared" si="39"/>
        <v>NSW</v>
      </c>
    </row>
    <row r="2527" spans="1:3">
      <c r="A2527" s="181">
        <v>2324</v>
      </c>
      <c r="B2527" s="181">
        <v>61</v>
      </c>
      <c r="C2527" s="180" t="str">
        <f t="shared" si="39"/>
        <v>NSW</v>
      </c>
    </row>
    <row r="2528" spans="1:3">
      <c r="A2528" s="181">
        <v>2325</v>
      </c>
      <c r="B2528" s="181">
        <v>61</v>
      </c>
      <c r="C2528" s="180" t="str">
        <f t="shared" si="39"/>
        <v>NSW</v>
      </c>
    </row>
    <row r="2529" spans="1:3">
      <c r="A2529" s="181">
        <v>2326</v>
      </c>
      <c r="B2529" s="181">
        <v>61</v>
      </c>
      <c r="C2529" s="180" t="str">
        <f t="shared" si="39"/>
        <v>NSW</v>
      </c>
    </row>
    <row r="2530" spans="1:3">
      <c r="A2530" s="181">
        <v>2327</v>
      </c>
      <c r="B2530" s="181">
        <v>61</v>
      </c>
      <c r="C2530" s="180" t="str">
        <f t="shared" si="39"/>
        <v>NSW</v>
      </c>
    </row>
    <row r="2531" spans="1:3">
      <c r="A2531" s="181">
        <v>2328</v>
      </c>
      <c r="B2531" s="181">
        <v>61</v>
      </c>
      <c r="C2531" s="180" t="str">
        <f t="shared" si="39"/>
        <v>NSW</v>
      </c>
    </row>
    <row r="2532" spans="1:3">
      <c r="A2532" s="181">
        <v>2329</v>
      </c>
      <c r="B2532" s="181">
        <v>61</v>
      </c>
      <c r="C2532" s="180" t="str">
        <f t="shared" si="39"/>
        <v>NSW</v>
      </c>
    </row>
    <row r="2533" spans="1:3">
      <c r="A2533" s="181">
        <v>2330</v>
      </c>
      <c r="B2533" s="181">
        <v>61</v>
      </c>
      <c r="C2533" s="180" t="str">
        <f t="shared" si="39"/>
        <v>NSW</v>
      </c>
    </row>
    <row r="2534" spans="1:3">
      <c r="A2534" s="181">
        <v>2331</v>
      </c>
      <c r="B2534" s="181">
        <v>61</v>
      </c>
      <c r="C2534" s="180" t="str">
        <f t="shared" si="39"/>
        <v>NSW</v>
      </c>
    </row>
    <row r="2535" spans="1:3">
      <c r="A2535" s="181">
        <v>2333</v>
      </c>
      <c r="B2535" s="181">
        <v>61</v>
      </c>
      <c r="C2535" s="180" t="str">
        <f t="shared" si="39"/>
        <v>NSW</v>
      </c>
    </row>
    <row r="2536" spans="1:3">
      <c r="A2536" s="181">
        <v>2334</v>
      </c>
      <c r="B2536" s="181">
        <v>61</v>
      </c>
      <c r="C2536" s="180" t="str">
        <f t="shared" si="39"/>
        <v>NSW</v>
      </c>
    </row>
    <row r="2537" spans="1:3">
      <c r="A2537" s="181">
        <v>2335</v>
      </c>
      <c r="B2537" s="181">
        <v>61</v>
      </c>
      <c r="C2537" s="180" t="str">
        <f t="shared" si="39"/>
        <v>NSW</v>
      </c>
    </row>
    <row r="2538" spans="1:3">
      <c r="A2538" s="181">
        <v>2336</v>
      </c>
      <c r="B2538" s="181">
        <v>61</v>
      </c>
      <c r="C2538" s="180" t="str">
        <f t="shared" si="39"/>
        <v>NSW</v>
      </c>
    </row>
    <row r="2539" spans="1:3">
      <c r="A2539" s="181">
        <v>2337</v>
      </c>
      <c r="B2539" s="181">
        <v>61</v>
      </c>
      <c r="C2539" s="180" t="str">
        <f t="shared" si="39"/>
        <v>NSW</v>
      </c>
    </row>
    <row r="2540" spans="1:3">
      <c r="A2540" s="181">
        <v>2338</v>
      </c>
      <c r="B2540" s="181">
        <v>61</v>
      </c>
      <c r="C2540" s="180" t="str">
        <f t="shared" si="39"/>
        <v>NSW</v>
      </c>
    </row>
    <row r="2541" spans="1:3">
      <c r="A2541" s="181">
        <v>2339</v>
      </c>
      <c r="B2541" s="181">
        <v>61</v>
      </c>
      <c r="C2541" s="180" t="str">
        <f t="shared" si="39"/>
        <v>NSW</v>
      </c>
    </row>
    <row r="2542" spans="1:3">
      <c r="A2542" s="181">
        <v>2415</v>
      </c>
      <c r="B2542" s="181">
        <v>61</v>
      </c>
      <c r="C2542" s="180" t="str">
        <f t="shared" si="39"/>
        <v>NSW</v>
      </c>
    </row>
    <row r="2543" spans="1:3">
      <c r="A2543" s="181">
        <v>2420</v>
      </c>
      <c r="B2543" s="181">
        <v>61</v>
      </c>
      <c r="C2543" s="180" t="str">
        <f t="shared" si="39"/>
        <v>NSW</v>
      </c>
    </row>
    <row r="2544" spans="1:3">
      <c r="A2544" s="181">
        <v>2421</v>
      </c>
      <c r="B2544" s="181">
        <v>61</v>
      </c>
      <c r="C2544" s="180" t="str">
        <f t="shared" si="39"/>
        <v>NSW</v>
      </c>
    </row>
    <row r="2545" spans="1:3">
      <c r="A2545" s="181">
        <v>2425</v>
      </c>
      <c r="B2545" s="181">
        <v>61</v>
      </c>
      <c r="C2545" s="180" t="str">
        <f t="shared" si="39"/>
        <v>NSW</v>
      </c>
    </row>
    <row r="2546" spans="1:3">
      <c r="A2546" s="181">
        <v>2787</v>
      </c>
      <c r="B2546" s="181">
        <v>62</v>
      </c>
      <c r="C2546" s="180" t="str">
        <f t="shared" si="39"/>
        <v>NSW</v>
      </c>
    </row>
    <row r="2547" spans="1:3">
      <c r="A2547" s="181">
        <v>2790</v>
      </c>
      <c r="B2547" s="181">
        <v>62</v>
      </c>
      <c r="C2547" s="180" t="str">
        <f t="shared" si="39"/>
        <v>NSW</v>
      </c>
    </row>
    <row r="2548" spans="1:3">
      <c r="A2548" s="181">
        <v>2791</v>
      </c>
      <c r="B2548" s="181">
        <v>62</v>
      </c>
      <c r="C2548" s="180" t="str">
        <f t="shared" si="39"/>
        <v>NSW</v>
      </c>
    </row>
    <row r="2549" spans="1:3">
      <c r="A2549" s="181">
        <v>2792</v>
      </c>
      <c r="B2549" s="181">
        <v>62</v>
      </c>
      <c r="C2549" s="180" t="str">
        <f t="shared" si="39"/>
        <v>NSW</v>
      </c>
    </row>
    <row r="2550" spans="1:3">
      <c r="A2550" s="181">
        <v>2793</v>
      </c>
      <c r="B2550" s="181">
        <v>62</v>
      </c>
      <c r="C2550" s="180" t="str">
        <f t="shared" si="39"/>
        <v>NSW</v>
      </c>
    </row>
    <row r="2551" spans="1:3">
      <c r="A2551" s="181">
        <v>2794</v>
      </c>
      <c r="B2551" s="181">
        <v>62</v>
      </c>
      <c r="C2551" s="180" t="str">
        <f t="shared" si="39"/>
        <v>NSW</v>
      </c>
    </row>
    <row r="2552" spans="1:3">
      <c r="A2552" s="181">
        <v>2795</v>
      </c>
      <c r="B2552" s="181">
        <v>62</v>
      </c>
      <c r="C2552" s="180" t="str">
        <f t="shared" si="39"/>
        <v>NSW</v>
      </c>
    </row>
    <row r="2553" spans="1:3">
      <c r="A2553" s="181">
        <v>2796</v>
      </c>
      <c r="B2553" s="181">
        <v>62</v>
      </c>
      <c r="C2553" s="180" t="str">
        <f t="shared" si="39"/>
        <v>NSW</v>
      </c>
    </row>
    <row r="2554" spans="1:3">
      <c r="A2554" s="181">
        <v>2797</v>
      </c>
      <c r="B2554" s="181">
        <v>62</v>
      </c>
      <c r="C2554" s="180" t="str">
        <f t="shared" si="39"/>
        <v>NSW</v>
      </c>
    </row>
    <row r="2555" spans="1:3">
      <c r="A2555" s="181">
        <v>2798</v>
      </c>
      <c r="B2555" s="181">
        <v>62</v>
      </c>
      <c r="C2555" s="180" t="str">
        <f t="shared" si="39"/>
        <v>NSW</v>
      </c>
    </row>
    <row r="2556" spans="1:3">
      <c r="A2556" s="181">
        <v>2799</v>
      </c>
      <c r="B2556" s="181">
        <v>62</v>
      </c>
      <c r="C2556" s="180" t="str">
        <f t="shared" si="39"/>
        <v>NSW</v>
      </c>
    </row>
    <row r="2557" spans="1:3">
      <c r="A2557" s="181">
        <v>2800</v>
      </c>
      <c r="B2557" s="181">
        <v>62</v>
      </c>
      <c r="C2557" s="180" t="str">
        <f t="shared" si="39"/>
        <v>NSW</v>
      </c>
    </row>
    <row r="2558" spans="1:3">
      <c r="A2558" s="181">
        <v>2804</v>
      </c>
      <c r="B2558" s="181">
        <v>62</v>
      </c>
      <c r="C2558" s="180" t="str">
        <f t="shared" si="39"/>
        <v>NSW</v>
      </c>
    </row>
    <row r="2559" spans="1:3">
      <c r="A2559" s="181">
        <v>2805</v>
      </c>
      <c r="B2559" s="181">
        <v>62</v>
      </c>
      <c r="C2559" s="180" t="str">
        <f t="shared" si="39"/>
        <v>NSW</v>
      </c>
    </row>
    <row r="2560" spans="1:3">
      <c r="A2560" s="181">
        <v>2808</v>
      </c>
      <c r="B2560" s="181">
        <v>62</v>
      </c>
      <c r="C2560" s="180" t="str">
        <f t="shared" si="39"/>
        <v>NSW</v>
      </c>
    </row>
    <row r="2561" spans="1:3">
      <c r="A2561" s="181">
        <v>2845</v>
      </c>
      <c r="B2561" s="181">
        <v>62</v>
      </c>
      <c r="C2561" s="180" t="str">
        <f t="shared" si="39"/>
        <v>NSW</v>
      </c>
    </row>
    <row r="2562" spans="1:3">
      <c r="A2562" s="181">
        <v>2846</v>
      </c>
      <c r="B2562" s="181">
        <v>62</v>
      </c>
      <c r="C2562" s="180" t="str">
        <f t="shared" ref="C2562:C2625" si="40">IF(OR(A2562&lt;=299,AND(A2562&lt;3000,A2562&gt;=1000)),"NSW",IF(AND(A2562&lt;=999,A2562&gt;=800),"NT",IF(OR(AND(A2562&lt;=8999,A2562&gt;=8000),AND(A2562&lt;=3999,A2562&gt;=3000)),"VIC",IF(OR(AND(A2562&lt;=9999,A2562&gt;=9000),AND(A2562&lt;=4999,A2562&gt;=4000)),"QLD",IF(AND(A2562&lt;=5999,A2562&gt;=5000),"SA",IF(AND(A2562&lt;=6999,A2562&gt;=6000),"WA","TAS"))))))</f>
        <v>NSW</v>
      </c>
    </row>
    <row r="2563" spans="1:3">
      <c r="A2563" s="181">
        <v>2847</v>
      </c>
      <c r="B2563" s="181">
        <v>62</v>
      </c>
      <c r="C2563" s="180" t="str">
        <f t="shared" si="40"/>
        <v>NSW</v>
      </c>
    </row>
    <row r="2564" spans="1:3">
      <c r="A2564" s="181">
        <v>2848</v>
      </c>
      <c r="B2564" s="181">
        <v>62</v>
      </c>
      <c r="C2564" s="180" t="str">
        <f t="shared" si="40"/>
        <v>NSW</v>
      </c>
    </row>
    <row r="2565" spans="1:3">
      <c r="A2565" s="181">
        <v>2849</v>
      </c>
      <c r="B2565" s="181">
        <v>62</v>
      </c>
      <c r="C2565" s="180" t="str">
        <f t="shared" si="40"/>
        <v>NSW</v>
      </c>
    </row>
    <row r="2566" spans="1:3">
      <c r="A2566" s="181">
        <v>2850</v>
      </c>
      <c r="B2566" s="181">
        <v>62</v>
      </c>
      <c r="C2566" s="180" t="str">
        <f t="shared" si="40"/>
        <v>NSW</v>
      </c>
    </row>
    <row r="2567" spans="1:3">
      <c r="A2567" s="181">
        <v>2852</v>
      </c>
      <c r="B2567" s="181">
        <v>62</v>
      </c>
      <c r="C2567" s="180" t="str">
        <f t="shared" si="40"/>
        <v>NSW</v>
      </c>
    </row>
    <row r="2568" spans="1:3">
      <c r="A2568" s="181">
        <v>2866</v>
      </c>
      <c r="B2568" s="181">
        <v>62</v>
      </c>
      <c r="C2568" s="180" t="str">
        <f t="shared" si="40"/>
        <v>NSW</v>
      </c>
    </row>
    <row r="2569" spans="1:3">
      <c r="A2569" s="181">
        <v>2867</v>
      </c>
      <c r="B2569" s="181">
        <v>62</v>
      </c>
      <c r="C2569" s="180" t="str">
        <f t="shared" si="40"/>
        <v>NSW</v>
      </c>
    </row>
    <row r="2570" spans="1:3">
      <c r="A2570" s="181">
        <v>1001</v>
      </c>
      <c r="B2570" s="181">
        <v>63</v>
      </c>
      <c r="C2570" s="180" t="str">
        <f t="shared" si="40"/>
        <v>NSW</v>
      </c>
    </row>
    <row r="2571" spans="1:3">
      <c r="A2571" s="181">
        <v>1002</v>
      </c>
      <c r="B2571" s="181">
        <v>63</v>
      </c>
      <c r="C2571" s="180" t="str">
        <f t="shared" si="40"/>
        <v>NSW</v>
      </c>
    </row>
    <row r="2572" spans="1:3">
      <c r="A2572" s="181">
        <v>1003</v>
      </c>
      <c r="B2572" s="181">
        <v>63</v>
      </c>
      <c r="C2572" s="180" t="str">
        <f t="shared" si="40"/>
        <v>NSW</v>
      </c>
    </row>
    <row r="2573" spans="1:3">
      <c r="A2573" s="181">
        <v>1004</v>
      </c>
      <c r="B2573" s="181">
        <v>63</v>
      </c>
      <c r="C2573" s="180" t="str">
        <f t="shared" si="40"/>
        <v>NSW</v>
      </c>
    </row>
    <row r="2574" spans="1:3">
      <c r="A2574" s="181">
        <v>1005</v>
      </c>
      <c r="B2574" s="181">
        <v>63</v>
      </c>
      <c r="C2574" s="180" t="str">
        <f t="shared" si="40"/>
        <v>NSW</v>
      </c>
    </row>
    <row r="2575" spans="1:3">
      <c r="A2575" s="181">
        <v>1006</v>
      </c>
      <c r="B2575" s="181">
        <v>63</v>
      </c>
      <c r="C2575" s="180" t="str">
        <f t="shared" si="40"/>
        <v>NSW</v>
      </c>
    </row>
    <row r="2576" spans="1:3">
      <c r="A2576" s="181">
        <v>1007</v>
      </c>
      <c r="B2576" s="181">
        <v>63</v>
      </c>
      <c r="C2576" s="180" t="str">
        <f t="shared" si="40"/>
        <v>NSW</v>
      </c>
    </row>
    <row r="2577" spans="1:3">
      <c r="A2577" s="181">
        <v>1008</v>
      </c>
      <c r="B2577" s="181">
        <v>63</v>
      </c>
      <c r="C2577" s="180" t="str">
        <f t="shared" si="40"/>
        <v>NSW</v>
      </c>
    </row>
    <row r="2578" spans="1:3">
      <c r="A2578" s="181">
        <v>1009</v>
      </c>
      <c r="B2578" s="181">
        <v>63</v>
      </c>
      <c r="C2578" s="180" t="str">
        <f t="shared" si="40"/>
        <v>NSW</v>
      </c>
    </row>
    <row r="2579" spans="1:3">
      <c r="A2579" s="181">
        <v>1010</v>
      </c>
      <c r="B2579" s="181">
        <v>63</v>
      </c>
      <c r="C2579" s="180" t="str">
        <f t="shared" si="40"/>
        <v>NSW</v>
      </c>
    </row>
    <row r="2580" spans="1:3">
      <c r="A2580" s="181">
        <v>1011</v>
      </c>
      <c r="B2580" s="181">
        <v>63</v>
      </c>
      <c r="C2580" s="180" t="str">
        <f t="shared" si="40"/>
        <v>NSW</v>
      </c>
    </row>
    <row r="2581" spans="1:3">
      <c r="A2581" s="181">
        <v>1012</v>
      </c>
      <c r="B2581" s="181">
        <v>63</v>
      </c>
      <c r="C2581" s="180" t="str">
        <f t="shared" si="40"/>
        <v>NSW</v>
      </c>
    </row>
    <row r="2582" spans="1:3">
      <c r="A2582" s="181">
        <v>1013</v>
      </c>
      <c r="B2582" s="181">
        <v>63</v>
      </c>
      <c r="C2582" s="180" t="str">
        <f t="shared" si="40"/>
        <v>NSW</v>
      </c>
    </row>
    <row r="2583" spans="1:3">
      <c r="A2583" s="181">
        <v>1015</v>
      </c>
      <c r="B2583" s="181">
        <v>63</v>
      </c>
      <c r="C2583" s="180" t="str">
        <f t="shared" si="40"/>
        <v>NSW</v>
      </c>
    </row>
    <row r="2584" spans="1:3">
      <c r="A2584" s="181">
        <v>1016</v>
      </c>
      <c r="B2584" s="181">
        <v>63</v>
      </c>
      <c r="C2584" s="180" t="str">
        <f t="shared" si="40"/>
        <v>NSW</v>
      </c>
    </row>
    <row r="2585" spans="1:3">
      <c r="A2585" s="181">
        <v>1017</v>
      </c>
      <c r="B2585" s="181">
        <v>63</v>
      </c>
      <c r="C2585" s="180" t="str">
        <f t="shared" si="40"/>
        <v>NSW</v>
      </c>
    </row>
    <row r="2586" spans="1:3">
      <c r="A2586" s="181">
        <v>1018</v>
      </c>
      <c r="B2586" s="181">
        <v>63</v>
      </c>
      <c r="C2586" s="180" t="str">
        <f t="shared" si="40"/>
        <v>NSW</v>
      </c>
    </row>
    <row r="2587" spans="1:3">
      <c r="A2587" s="181">
        <v>1019</v>
      </c>
      <c r="B2587" s="181">
        <v>63</v>
      </c>
      <c r="C2587" s="180" t="str">
        <f t="shared" si="40"/>
        <v>NSW</v>
      </c>
    </row>
    <row r="2588" spans="1:3">
      <c r="A2588" s="181">
        <v>1020</v>
      </c>
      <c r="B2588" s="181">
        <v>63</v>
      </c>
      <c r="C2588" s="180" t="str">
        <f t="shared" si="40"/>
        <v>NSW</v>
      </c>
    </row>
    <row r="2589" spans="1:3">
      <c r="A2589" s="181">
        <v>1021</v>
      </c>
      <c r="B2589" s="181">
        <v>63</v>
      </c>
      <c r="C2589" s="180" t="str">
        <f t="shared" si="40"/>
        <v>NSW</v>
      </c>
    </row>
    <row r="2590" spans="1:3">
      <c r="A2590" s="181">
        <v>1022</v>
      </c>
      <c r="B2590" s="181">
        <v>63</v>
      </c>
      <c r="C2590" s="180" t="str">
        <f t="shared" si="40"/>
        <v>NSW</v>
      </c>
    </row>
    <row r="2591" spans="1:3">
      <c r="A2591" s="181">
        <v>1023</v>
      </c>
      <c r="B2591" s="181">
        <v>63</v>
      </c>
      <c r="C2591" s="180" t="str">
        <f t="shared" si="40"/>
        <v>NSW</v>
      </c>
    </row>
    <row r="2592" spans="1:3">
      <c r="A2592" s="181">
        <v>1024</v>
      </c>
      <c r="B2592" s="181">
        <v>63</v>
      </c>
      <c r="C2592" s="180" t="str">
        <f t="shared" si="40"/>
        <v>NSW</v>
      </c>
    </row>
    <row r="2593" spans="1:3">
      <c r="A2593" s="181">
        <v>1025</v>
      </c>
      <c r="B2593" s="181">
        <v>63</v>
      </c>
      <c r="C2593" s="180" t="str">
        <f t="shared" si="40"/>
        <v>NSW</v>
      </c>
    </row>
    <row r="2594" spans="1:3">
      <c r="A2594" s="181">
        <v>1026</v>
      </c>
      <c r="B2594" s="181">
        <v>63</v>
      </c>
      <c r="C2594" s="180" t="str">
        <f t="shared" si="40"/>
        <v>NSW</v>
      </c>
    </row>
    <row r="2595" spans="1:3">
      <c r="A2595" s="181">
        <v>1027</v>
      </c>
      <c r="B2595" s="181">
        <v>63</v>
      </c>
      <c r="C2595" s="180" t="str">
        <f t="shared" si="40"/>
        <v>NSW</v>
      </c>
    </row>
    <row r="2596" spans="1:3">
      <c r="A2596" s="181">
        <v>1028</v>
      </c>
      <c r="B2596" s="181">
        <v>63</v>
      </c>
      <c r="C2596" s="180" t="str">
        <f t="shared" si="40"/>
        <v>NSW</v>
      </c>
    </row>
    <row r="2597" spans="1:3">
      <c r="A2597" s="181">
        <v>1029</v>
      </c>
      <c r="B2597" s="181">
        <v>63</v>
      </c>
      <c r="C2597" s="180" t="str">
        <f t="shared" si="40"/>
        <v>NSW</v>
      </c>
    </row>
    <row r="2598" spans="1:3">
      <c r="A2598" s="181">
        <v>1030</v>
      </c>
      <c r="B2598" s="181">
        <v>63</v>
      </c>
      <c r="C2598" s="180" t="str">
        <f t="shared" si="40"/>
        <v>NSW</v>
      </c>
    </row>
    <row r="2599" spans="1:3">
      <c r="A2599" s="181">
        <v>1031</v>
      </c>
      <c r="B2599" s="181">
        <v>63</v>
      </c>
      <c r="C2599" s="180" t="str">
        <f t="shared" si="40"/>
        <v>NSW</v>
      </c>
    </row>
    <row r="2600" spans="1:3">
      <c r="A2600" s="181">
        <v>1032</v>
      </c>
      <c r="B2600" s="181">
        <v>63</v>
      </c>
      <c r="C2600" s="180" t="str">
        <f t="shared" si="40"/>
        <v>NSW</v>
      </c>
    </row>
    <row r="2601" spans="1:3">
      <c r="A2601" s="181">
        <v>1033</v>
      </c>
      <c r="B2601" s="181">
        <v>63</v>
      </c>
      <c r="C2601" s="180" t="str">
        <f t="shared" si="40"/>
        <v>NSW</v>
      </c>
    </row>
    <row r="2602" spans="1:3">
      <c r="A2602" s="181">
        <v>1034</v>
      </c>
      <c r="B2602" s="181">
        <v>63</v>
      </c>
      <c r="C2602" s="180" t="str">
        <f t="shared" si="40"/>
        <v>NSW</v>
      </c>
    </row>
    <row r="2603" spans="1:3">
      <c r="A2603" s="181">
        <v>1035</v>
      </c>
      <c r="B2603" s="181">
        <v>63</v>
      </c>
      <c r="C2603" s="180" t="str">
        <f t="shared" si="40"/>
        <v>NSW</v>
      </c>
    </row>
    <row r="2604" spans="1:3">
      <c r="A2604" s="181">
        <v>1036</v>
      </c>
      <c r="B2604" s="181">
        <v>63</v>
      </c>
      <c r="C2604" s="180" t="str">
        <f t="shared" si="40"/>
        <v>NSW</v>
      </c>
    </row>
    <row r="2605" spans="1:3">
      <c r="A2605" s="181">
        <v>1037</v>
      </c>
      <c r="B2605" s="181">
        <v>63</v>
      </c>
      <c r="C2605" s="180" t="str">
        <f t="shared" si="40"/>
        <v>NSW</v>
      </c>
    </row>
    <row r="2606" spans="1:3">
      <c r="A2606" s="181">
        <v>1038</v>
      </c>
      <c r="B2606" s="181">
        <v>63</v>
      </c>
      <c r="C2606" s="180" t="str">
        <f t="shared" si="40"/>
        <v>NSW</v>
      </c>
    </row>
    <row r="2607" spans="1:3">
      <c r="A2607" s="181">
        <v>1039</v>
      </c>
      <c r="B2607" s="181">
        <v>63</v>
      </c>
      <c r="C2607" s="180" t="str">
        <f t="shared" si="40"/>
        <v>NSW</v>
      </c>
    </row>
    <row r="2608" spans="1:3">
      <c r="A2608" s="181">
        <v>1040</v>
      </c>
      <c r="B2608" s="181">
        <v>63</v>
      </c>
      <c r="C2608" s="180" t="str">
        <f t="shared" si="40"/>
        <v>NSW</v>
      </c>
    </row>
    <row r="2609" spans="1:3">
      <c r="A2609" s="181">
        <v>1041</v>
      </c>
      <c r="B2609" s="181">
        <v>63</v>
      </c>
      <c r="C2609" s="180" t="str">
        <f t="shared" si="40"/>
        <v>NSW</v>
      </c>
    </row>
    <row r="2610" spans="1:3">
      <c r="A2610" s="181">
        <v>1042</v>
      </c>
      <c r="B2610" s="181">
        <v>63</v>
      </c>
      <c r="C2610" s="180" t="str">
        <f t="shared" si="40"/>
        <v>NSW</v>
      </c>
    </row>
    <row r="2611" spans="1:3">
      <c r="A2611" s="181">
        <v>1043</v>
      </c>
      <c r="B2611" s="181">
        <v>63</v>
      </c>
      <c r="C2611" s="180" t="str">
        <f t="shared" si="40"/>
        <v>NSW</v>
      </c>
    </row>
    <row r="2612" spans="1:3">
      <c r="A2612" s="181">
        <v>1044</v>
      </c>
      <c r="B2612" s="181">
        <v>63</v>
      </c>
      <c r="C2612" s="180" t="str">
        <f t="shared" si="40"/>
        <v>NSW</v>
      </c>
    </row>
    <row r="2613" spans="1:3">
      <c r="A2613" s="181">
        <v>1045</v>
      </c>
      <c r="B2613" s="181">
        <v>63</v>
      </c>
      <c r="C2613" s="180" t="str">
        <f t="shared" si="40"/>
        <v>NSW</v>
      </c>
    </row>
    <row r="2614" spans="1:3">
      <c r="A2614" s="181">
        <v>1046</v>
      </c>
      <c r="B2614" s="181">
        <v>63</v>
      </c>
      <c r="C2614" s="180" t="str">
        <f t="shared" si="40"/>
        <v>NSW</v>
      </c>
    </row>
    <row r="2615" spans="1:3">
      <c r="A2615" s="181">
        <v>1047</v>
      </c>
      <c r="B2615" s="181">
        <v>63</v>
      </c>
      <c r="C2615" s="180" t="str">
        <f t="shared" si="40"/>
        <v>NSW</v>
      </c>
    </row>
    <row r="2616" spans="1:3">
      <c r="A2616" s="181">
        <v>1048</v>
      </c>
      <c r="B2616" s="181">
        <v>63</v>
      </c>
      <c r="C2616" s="180" t="str">
        <f t="shared" si="40"/>
        <v>NSW</v>
      </c>
    </row>
    <row r="2617" spans="1:3">
      <c r="A2617" s="181">
        <v>1049</v>
      </c>
      <c r="B2617" s="181">
        <v>63</v>
      </c>
      <c r="C2617" s="180" t="str">
        <f t="shared" si="40"/>
        <v>NSW</v>
      </c>
    </row>
    <row r="2618" spans="1:3">
      <c r="A2618" s="181">
        <v>1050</v>
      </c>
      <c r="B2618" s="181">
        <v>63</v>
      </c>
      <c r="C2618" s="180" t="str">
        <f t="shared" si="40"/>
        <v>NSW</v>
      </c>
    </row>
    <row r="2619" spans="1:3">
      <c r="A2619" s="181">
        <v>1051</v>
      </c>
      <c r="B2619" s="181">
        <v>63</v>
      </c>
      <c r="C2619" s="180" t="str">
        <f t="shared" si="40"/>
        <v>NSW</v>
      </c>
    </row>
    <row r="2620" spans="1:3">
      <c r="A2620" s="181">
        <v>1052</v>
      </c>
      <c r="B2620" s="181">
        <v>63</v>
      </c>
      <c r="C2620" s="180" t="str">
        <f t="shared" si="40"/>
        <v>NSW</v>
      </c>
    </row>
    <row r="2621" spans="1:3">
      <c r="A2621" s="181">
        <v>1053</v>
      </c>
      <c r="B2621" s="181">
        <v>63</v>
      </c>
      <c r="C2621" s="180" t="str">
        <f t="shared" si="40"/>
        <v>NSW</v>
      </c>
    </row>
    <row r="2622" spans="1:3">
      <c r="A2622" s="181">
        <v>1054</v>
      </c>
      <c r="B2622" s="181">
        <v>63</v>
      </c>
      <c r="C2622" s="180" t="str">
        <f t="shared" si="40"/>
        <v>NSW</v>
      </c>
    </row>
    <row r="2623" spans="1:3">
      <c r="A2623" s="181">
        <v>1055</v>
      </c>
      <c r="B2623" s="181">
        <v>63</v>
      </c>
      <c r="C2623" s="180" t="str">
        <f t="shared" si="40"/>
        <v>NSW</v>
      </c>
    </row>
    <row r="2624" spans="1:3">
      <c r="A2624" s="181">
        <v>1056</v>
      </c>
      <c r="B2624" s="181">
        <v>63</v>
      </c>
      <c r="C2624" s="180" t="str">
        <f t="shared" si="40"/>
        <v>NSW</v>
      </c>
    </row>
    <row r="2625" spans="1:3">
      <c r="A2625" s="181">
        <v>1057</v>
      </c>
      <c r="B2625" s="181">
        <v>63</v>
      </c>
      <c r="C2625" s="180" t="str">
        <f t="shared" si="40"/>
        <v>NSW</v>
      </c>
    </row>
    <row r="2626" spans="1:3">
      <c r="A2626" s="181">
        <v>1058</v>
      </c>
      <c r="B2626" s="181">
        <v>63</v>
      </c>
      <c r="C2626" s="180" t="str">
        <f t="shared" ref="C2626:C2689" si="41">IF(OR(A2626&lt;=299,AND(A2626&lt;3000,A2626&gt;=1000)),"NSW",IF(AND(A2626&lt;=999,A2626&gt;=800),"NT",IF(OR(AND(A2626&lt;=8999,A2626&gt;=8000),AND(A2626&lt;=3999,A2626&gt;=3000)),"VIC",IF(OR(AND(A2626&lt;=9999,A2626&gt;=9000),AND(A2626&lt;=4999,A2626&gt;=4000)),"QLD",IF(AND(A2626&lt;=5999,A2626&gt;=5000),"SA",IF(AND(A2626&lt;=6999,A2626&gt;=6000),"WA","TAS"))))))</f>
        <v>NSW</v>
      </c>
    </row>
    <row r="2627" spans="1:3">
      <c r="A2627" s="181">
        <v>1059</v>
      </c>
      <c r="B2627" s="181">
        <v>63</v>
      </c>
      <c r="C2627" s="180" t="str">
        <f t="shared" si="41"/>
        <v>NSW</v>
      </c>
    </row>
    <row r="2628" spans="1:3">
      <c r="A2628" s="181">
        <v>1060</v>
      </c>
      <c r="B2628" s="181">
        <v>63</v>
      </c>
      <c r="C2628" s="180" t="str">
        <f t="shared" si="41"/>
        <v>NSW</v>
      </c>
    </row>
    <row r="2629" spans="1:3">
      <c r="A2629" s="181">
        <v>1061</v>
      </c>
      <c r="B2629" s="181">
        <v>63</v>
      </c>
      <c r="C2629" s="180" t="str">
        <f t="shared" si="41"/>
        <v>NSW</v>
      </c>
    </row>
    <row r="2630" spans="1:3">
      <c r="A2630" s="181">
        <v>1062</v>
      </c>
      <c r="B2630" s="181">
        <v>63</v>
      </c>
      <c r="C2630" s="180" t="str">
        <f t="shared" si="41"/>
        <v>NSW</v>
      </c>
    </row>
    <row r="2631" spans="1:3">
      <c r="A2631" s="181">
        <v>1063</v>
      </c>
      <c r="B2631" s="181">
        <v>63</v>
      </c>
      <c r="C2631" s="180" t="str">
        <f t="shared" si="41"/>
        <v>NSW</v>
      </c>
    </row>
    <row r="2632" spans="1:3">
      <c r="A2632" s="181">
        <v>1064</v>
      </c>
      <c r="B2632" s="181">
        <v>63</v>
      </c>
      <c r="C2632" s="180" t="str">
        <f t="shared" si="41"/>
        <v>NSW</v>
      </c>
    </row>
    <row r="2633" spans="1:3">
      <c r="A2633" s="181">
        <v>1065</v>
      </c>
      <c r="B2633" s="181">
        <v>63</v>
      </c>
      <c r="C2633" s="180" t="str">
        <f t="shared" si="41"/>
        <v>NSW</v>
      </c>
    </row>
    <row r="2634" spans="1:3">
      <c r="A2634" s="181">
        <v>1066</v>
      </c>
      <c r="B2634" s="181">
        <v>63</v>
      </c>
      <c r="C2634" s="180" t="str">
        <f t="shared" si="41"/>
        <v>NSW</v>
      </c>
    </row>
    <row r="2635" spans="1:3">
      <c r="A2635" s="181">
        <v>1067</v>
      </c>
      <c r="B2635" s="181">
        <v>63</v>
      </c>
      <c r="C2635" s="180" t="str">
        <f t="shared" si="41"/>
        <v>NSW</v>
      </c>
    </row>
    <row r="2636" spans="1:3">
      <c r="A2636" s="181">
        <v>1068</v>
      </c>
      <c r="B2636" s="181">
        <v>63</v>
      </c>
      <c r="C2636" s="180" t="str">
        <f t="shared" si="41"/>
        <v>NSW</v>
      </c>
    </row>
    <row r="2637" spans="1:3">
      <c r="A2637" s="181">
        <v>1069</v>
      </c>
      <c r="B2637" s="181">
        <v>63</v>
      </c>
      <c r="C2637" s="180" t="str">
        <f t="shared" si="41"/>
        <v>NSW</v>
      </c>
    </row>
    <row r="2638" spans="1:3">
      <c r="A2638" s="181">
        <v>1070</v>
      </c>
      <c r="B2638" s="181">
        <v>63</v>
      </c>
      <c r="C2638" s="180" t="str">
        <f t="shared" si="41"/>
        <v>NSW</v>
      </c>
    </row>
    <row r="2639" spans="1:3">
      <c r="A2639" s="181">
        <v>1071</v>
      </c>
      <c r="B2639" s="181">
        <v>63</v>
      </c>
      <c r="C2639" s="180" t="str">
        <f t="shared" si="41"/>
        <v>NSW</v>
      </c>
    </row>
    <row r="2640" spans="1:3">
      <c r="A2640" s="181">
        <v>1072</v>
      </c>
      <c r="B2640" s="181">
        <v>63</v>
      </c>
      <c r="C2640" s="180" t="str">
        <f t="shared" si="41"/>
        <v>NSW</v>
      </c>
    </row>
    <row r="2641" spans="1:3">
      <c r="A2641" s="181">
        <v>1073</v>
      </c>
      <c r="B2641" s="181">
        <v>63</v>
      </c>
      <c r="C2641" s="180" t="str">
        <f t="shared" si="41"/>
        <v>NSW</v>
      </c>
    </row>
    <row r="2642" spans="1:3">
      <c r="A2642" s="181">
        <v>1074</v>
      </c>
      <c r="B2642" s="181">
        <v>63</v>
      </c>
      <c r="C2642" s="180" t="str">
        <f t="shared" si="41"/>
        <v>NSW</v>
      </c>
    </row>
    <row r="2643" spans="1:3">
      <c r="A2643" s="181">
        <v>1075</v>
      </c>
      <c r="B2643" s="181">
        <v>63</v>
      </c>
      <c r="C2643" s="180" t="str">
        <f t="shared" si="41"/>
        <v>NSW</v>
      </c>
    </row>
    <row r="2644" spans="1:3">
      <c r="A2644" s="181">
        <v>1076</v>
      </c>
      <c r="B2644" s="181">
        <v>63</v>
      </c>
      <c r="C2644" s="180" t="str">
        <f t="shared" si="41"/>
        <v>NSW</v>
      </c>
    </row>
    <row r="2645" spans="1:3">
      <c r="A2645" s="181">
        <v>1077</v>
      </c>
      <c r="B2645" s="181">
        <v>63</v>
      </c>
      <c r="C2645" s="180" t="str">
        <f t="shared" si="41"/>
        <v>NSW</v>
      </c>
    </row>
    <row r="2646" spans="1:3">
      <c r="A2646" s="181">
        <v>1078</v>
      </c>
      <c r="B2646" s="181">
        <v>63</v>
      </c>
      <c r="C2646" s="180" t="str">
        <f t="shared" si="41"/>
        <v>NSW</v>
      </c>
    </row>
    <row r="2647" spans="1:3">
      <c r="A2647" s="181">
        <v>1079</v>
      </c>
      <c r="B2647" s="181">
        <v>63</v>
      </c>
      <c r="C2647" s="180" t="str">
        <f t="shared" si="41"/>
        <v>NSW</v>
      </c>
    </row>
    <row r="2648" spans="1:3">
      <c r="A2648" s="181">
        <v>1080</v>
      </c>
      <c r="B2648" s="181">
        <v>63</v>
      </c>
      <c r="C2648" s="180" t="str">
        <f t="shared" si="41"/>
        <v>NSW</v>
      </c>
    </row>
    <row r="2649" spans="1:3">
      <c r="A2649" s="181">
        <v>1081</v>
      </c>
      <c r="B2649" s="181">
        <v>63</v>
      </c>
      <c r="C2649" s="180" t="str">
        <f t="shared" si="41"/>
        <v>NSW</v>
      </c>
    </row>
    <row r="2650" spans="1:3">
      <c r="A2650" s="181">
        <v>1082</v>
      </c>
      <c r="B2650" s="181">
        <v>63</v>
      </c>
      <c r="C2650" s="180" t="str">
        <f t="shared" si="41"/>
        <v>NSW</v>
      </c>
    </row>
    <row r="2651" spans="1:3">
      <c r="A2651" s="181">
        <v>1083</v>
      </c>
      <c r="B2651" s="181">
        <v>63</v>
      </c>
      <c r="C2651" s="180" t="str">
        <f t="shared" si="41"/>
        <v>NSW</v>
      </c>
    </row>
    <row r="2652" spans="1:3">
      <c r="A2652" s="181">
        <v>1084</v>
      </c>
      <c r="B2652" s="181">
        <v>63</v>
      </c>
      <c r="C2652" s="180" t="str">
        <f t="shared" si="41"/>
        <v>NSW</v>
      </c>
    </row>
    <row r="2653" spans="1:3">
      <c r="A2653" s="181">
        <v>1085</v>
      </c>
      <c r="B2653" s="181">
        <v>63</v>
      </c>
      <c r="C2653" s="180" t="str">
        <f t="shared" si="41"/>
        <v>NSW</v>
      </c>
    </row>
    <row r="2654" spans="1:3">
      <c r="A2654" s="181">
        <v>1086</v>
      </c>
      <c r="B2654" s="181">
        <v>63</v>
      </c>
      <c r="C2654" s="180" t="str">
        <f t="shared" si="41"/>
        <v>NSW</v>
      </c>
    </row>
    <row r="2655" spans="1:3">
      <c r="A2655" s="181">
        <v>1087</v>
      </c>
      <c r="B2655" s="181">
        <v>63</v>
      </c>
      <c r="C2655" s="180" t="str">
        <f t="shared" si="41"/>
        <v>NSW</v>
      </c>
    </row>
    <row r="2656" spans="1:3">
      <c r="A2656" s="181">
        <v>1088</v>
      </c>
      <c r="B2656" s="181">
        <v>63</v>
      </c>
      <c r="C2656" s="180" t="str">
        <f t="shared" si="41"/>
        <v>NSW</v>
      </c>
    </row>
    <row r="2657" spans="1:3">
      <c r="A2657" s="181">
        <v>1089</v>
      </c>
      <c r="B2657" s="181">
        <v>63</v>
      </c>
      <c r="C2657" s="180" t="str">
        <f t="shared" si="41"/>
        <v>NSW</v>
      </c>
    </row>
    <row r="2658" spans="1:3">
      <c r="A2658" s="181">
        <v>1090</v>
      </c>
      <c r="B2658" s="181">
        <v>63</v>
      </c>
      <c r="C2658" s="180" t="str">
        <f t="shared" si="41"/>
        <v>NSW</v>
      </c>
    </row>
    <row r="2659" spans="1:3">
      <c r="A2659" s="181">
        <v>1091</v>
      </c>
      <c r="B2659" s="181">
        <v>63</v>
      </c>
      <c r="C2659" s="180" t="str">
        <f t="shared" si="41"/>
        <v>NSW</v>
      </c>
    </row>
    <row r="2660" spans="1:3">
      <c r="A2660" s="181">
        <v>1092</v>
      </c>
      <c r="B2660" s="181">
        <v>63</v>
      </c>
      <c r="C2660" s="180" t="str">
        <f t="shared" si="41"/>
        <v>NSW</v>
      </c>
    </row>
    <row r="2661" spans="1:3">
      <c r="A2661" s="181">
        <v>1093</v>
      </c>
      <c r="B2661" s="181">
        <v>63</v>
      </c>
      <c r="C2661" s="180" t="str">
        <f t="shared" si="41"/>
        <v>NSW</v>
      </c>
    </row>
    <row r="2662" spans="1:3">
      <c r="A2662" s="181">
        <v>1094</v>
      </c>
      <c r="B2662" s="181">
        <v>63</v>
      </c>
      <c r="C2662" s="180" t="str">
        <f t="shared" si="41"/>
        <v>NSW</v>
      </c>
    </row>
    <row r="2663" spans="1:3">
      <c r="A2663" s="181">
        <v>1095</v>
      </c>
      <c r="B2663" s="181">
        <v>63</v>
      </c>
      <c r="C2663" s="180" t="str">
        <f t="shared" si="41"/>
        <v>NSW</v>
      </c>
    </row>
    <row r="2664" spans="1:3">
      <c r="A2664" s="181">
        <v>1096</v>
      </c>
      <c r="B2664" s="181">
        <v>63</v>
      </c>
      <c r="C2664" s="180" t="str">
        <f t="shared" si="41"/>
        <v>NSW</v>
      </c>
    </row>
    <row r="2665" spans="1:3">
      <c r="A2665" s="181">
        <v>1097</v>
      </c>
      <c r="B2665" s="181">
        <v>63</v>
      </c>
      <c r="C2665" s="180" t="str">
        <f t="shared" si="41"/>
        <v>NSW</v>
      </c>
    </row>
    <row r="2666" spans="1:3">
      <c r="A2666" s="181">
        <v>1098</v>
      </c>
      <c r="B2666" s="181">
        <v>63</v>
      </c>
      <c r="C2666" s="180" t="str">
        <f t="shared" si="41"/>
        <v>NSW</v>
      </c>
    </row>
    <row r="2667" spans="1:3">
      <c r="A2667" s="181">
        <v>1099</v>
      </c>
      <c r="B2667" s="181">
        <v>63</v>
      </c>
      <c r="C2667" s="180" t="str">
        <f t="shared" si="41"/>
        <v>NSW</v>
      </c>
    </row>
    <row r="2668" spans="1:3">
      <c r="A2668" s="181">
        <v>1100</v>
      </c>
      <c r="B2668" s="181">
        <v>63</v>
      </c>
      <c r="C2668" s="180" t="str">
        <f t="shared" si="41"/>
        <v>NSW</v>
      </c>
    </row>
    <row r="2669" spans="1:3">
      <c r="A2669" s="181">
        <v>1101</v>
      </c>
      <c r="B2669" s="181">
        <v>63</v>
      </c>
      <c r="C2669" s="180" t="str">
        <f t="shared" si="41"/>
        <v>NSW</v>
      </c>
    </row>
    <row r="2670" spans="1:3">
      <c r="A2670" s="181">
        <v>1102</v>
      </c>
      <c r="B2670" s="181">
        <v>63</v>
      </c>
      <c r="C2670" s="180" t="str">
        <f t="shared" si="41"/>
        <v>NSW</v>
      </c>
    </row>
    <row r="2671" spans="1:3">
      <c r="A2671" s="181">
        <v>1103</v>
      </c>
      <c r="B2671" s="181">
        <v>63</v>
      </c>
      <c r="C2671" s="180" t="str">
        <f t="shared" si="41"/>
        <v>NSW</v>
      </c>
    </row>
    <row r="2672" spans="1:3">
      <c r="A2672" s="181">
        <v>1104</v>
      </c>
      <c r="B2672" s="181">
        <v>63</v>
      </c>
      <c r="C2672" s="180" t="str">
        <f t="shared" si="41"/>
        <v>NSW</v>
      </c>
    </row>
    <row r="2673" spans="1:3">
      <c r="A2673" s="181">
        <v>1105</v>
      </c>
      <c r="B2673" s="181">
        <v>63</v>
      </c>
      <c r="C2673" s="180" t="str">
        <f t="shared" si="41"/>
        <v>NSW</v>
      </c>
    </row>
    <row r="2674" spans="1:3">
      <c r="A2674" s="181">
        <v>1106</v>
      </c>
      <c r="B2674" s="181">
        <v>63</v>
      </c>
      <c r="C2674" s="180" t="str">
        <f t="shared" si="41"/>
        <v>NSW</v>
      </c>
    </row>
    <row r="2675" spans="1:3">
      <c r="A2675" s="181">
        <v>1107</v>
      </c>
      <c r="B2675" s="181">
        <v>63</v>
      </c>
      <c r="C2675" s="180" t="str">
        <f t="shared" si="41"/>
        <v>NSW</v>
      </c>
    </row>
    <row r="2676" spans="1:3">
      <c r="A2676" s="181">
        <v>1108</v>
      </c>
      <c r="B2676" s="181">
        <v>63</v>
      </c>
      <c r="C2676" s="180" t="str">
        <f t="shared" si="41"/>
        <v>NSW</v>
      </c>
    </row>
    <row r="2677" spans="1:3">
      <c r="A2677" s="181">
        <v>1109</v>
      </c>
      <c r="B2677" s="181">
        <v>63</v>
      </c>
      <c r="C2677" s="180" t="str">
        <f t="shared" si="41"/>
        <v>NSW</v>
      </c>
    </row>
    <row r="2678" spans="1:3">
      <c r="A2678" s="181">
        <v>1110</v>
      </c>
      <c r="B2678" s="181">
        <v>63</v>
      </c>
      <c r="C2678" s="180" t="str">
        <f t="shared" si="41"/>
        <v>NSW</v>
      </c>
    </row>
    <row r="2679" spans="1:3">
      <c r="A2679" s="181">
        <v>1112</v>
      </c>
      <c r="B2679" s="181">
        <v>63</v>
      </c>
      <c r="C2679" s="180" t="str">
        <f t="shared" si="41"/>
        <v>NSW</v>
      </c>
    </row>
    <row r="2680" spans="1:3">
      <c r="A2680" s="181">
        <v>1113</v>
      </c>
      <c r="B2680" s="181">
        <v>63</v>
      </c>
      <c r="C2680" s="180" t="str">
        <f t="shared" si="41"/>
        <v>NSW</v>
      </c>
    </row>
    <row r="2681" spans="1:3">
      <c r="A2681" s="181">
        <v>1114</v>
      </c>
      <c r="B2681" s="181">
        <v>63</v>
      </c>
      <c r="C2681" s="180" t="str">
        <f t="shared" si="41"/>
        <v>NSW</v>
      </c>
    </row>
    <row r="2682" spans="1:3">
      <c r="A2682" s="181">
        <v>1115</v>
      </c>
      <c r="B2682" s="181">
        <v>63</v>
      </c>
      <c r="C2682" s="180" t="str">
        <f t="shared" si="41"/>
        <v>NSW</v>
      </c>
    </row>
    <row r="2683" spans="1:3">
      <c r="A2683" s="181">
        <v>1116</v>
      </c>
      <c r="B2683" s="181">
        <v>63</v>
      </c>
      <c r="C2683" s="180" t="str">
        <f t="shared" si="41"/>
        <v>NSW</v>
      </c>
    </row>
    <row r="2684" spans="1:3">
      <c r="A2684" s="181">
        <v>1118</v>
      </c>
      <c r="B2684" s="181">
        <v>63</v>
      </c>
      <c r="C2684" s="180" t="str">
        <f t="shared" si="41"/>
        <v>NSW</v>
      </c>
    </row>
    <row r="2685" spans="1:3">
      <c r="A2685" s="181">
        <v>1119</v>
      </c>
      <c r="B2685" s="181">
        <v>63</v>
      </c>
      <c r="C2685" s="180" t="str">
        <f t="shared" si="41"/>
        <v>NSW</v>
      </c>
    </row>
    <row r="2686" spans="1:3">
      <c r="A2686" s="181">
        <v>1120</v>
      </c>
      <c r="B2686" s="181">
        <v>63</v>
      </c>
      <c r="C2686" s="180" t="str">
        <f t="shared" si="41"/>
        <v>NSW</v>
      </c>
    </row>
    <row r="2687" spans="1:3">
      <c r="A2687" s="181">
        <v>1121</v>
      </c>
      <c r="B2687" s="181">
        <v>63</v>
      </c>
      <c r="C2687" s="180" t="str">
        <f t="shared" si="41"/>
        <v>NSW</v>
      </c>
    </row>
    <row r="2688" spans="1:3">
      <c r="A2688" s="181">
        <v>1122</v>
      </c>
      <c r="B2688" s="181">
        <v>63</v>
      </c>
      <c r="C2688" s="180" t="str">
        <f t="shared" si="41"/>
        <v>NSW</v>
      </c>
    </row>
    <row r="2689" spans="1:3">
      <c r="A2689" s="181">
        <v>1123</v>
      </c>
      <c r="B2689" s="181">
        <v>63</v>
      </c>
      <c r="C2689" s="180" t="str">
        <f t="shared" si="41"/>
        <v>NSW</v>
      </c>
    </row>
    <row r="2690" spans="1:3">
      <c r="A2690" s="181">
        <v>1124</v>
      </c>
      <c r="B2690" s="181">
        <v>63</v>
      </c>
      <c r="C2690" s="180" t="str">
        <f t="shared" ref="C2690:C2753" si="42">IF(OR(A2690&lt;=299,AND(A2690&lt;3000,A2690&gt;=1000)),"NSW",IF(AND(A2690&lt;=999,A2690&gt;=800),"NT",IF(OR(AND(A2690&lt;=8999,A2690&gt;=8000),AND(A2690&lt;=3999,A2690&gt;=3000)),"VIC",IF(OR(AND(A2690&lt;=9999,A2690&gt;=9000),AND(A2690&lt;=4999,A2690&gt;=4000)),"QLD",IF(AND(A2690&lt;=5999,A2690&gt;=5000),"SA",IF(AND(A2690&lt;=6999,A2690&gt;=6000),"WA","TAS"))))))</f>
        <v>NSW</v>
      </c>
    </row>
    <row r="2691" spans="1:3">
      <c r="A2691" s="181">
        <v>1125</v>
      </c>
      <c r="B2691" s="181">
        <v>63</v>
      </c>
      <c r="C2691" s="180" t="str">
        <f t="shared" si="42"/>
        <v>NSW</v>
      </c>
    </row>
    <row r="2692" spans="1:3">
      <c r="A2692" s="181">
        <v>1126</v>
      </c>
      <c r="B2692" s="181">
        <v>63</v>
      </c>
      <c r="C2692" s="180" t="str">
        <f t="shared" si="42"/>
        <v>NSW</v>
      </c>
    </row>
    <row r="2693" spans="1:3">
      <c r="A2693" s="181">
        <v>1127</v>
      </c>
      <c r="B2693" s="181">
        <v>63</v>
      </c>
      <c r="C2693" s="180" t="str">
        <f t="shared" si="42"/>
        <v>NSW</v>
      </c>
    </row>
    <row r="2694" spans="1:3">
      <c r="A2694" s="181">
        <v>1128</v>
      </c>
      <c r="B2694" s="181">
        <v>63</v>
      </c>
      <c r="C2694" s="180" t="str">
        <f t="shared" si="42"/>
        <v>NSW</v>
      </c>
    </row>
    <row r="2695" spans="1:3">
      <c r="A2695" s="181">
        <v>1129</v>
      </c>
      <c r="B2695" s="181">
        <v>63</v>
      </c>
      <c r="C2695" s="180" t="str">
        <f t="shared" si="42"/>
        <v>NSW</v>
      </c>
    </row>
    <row r="2696" spans="1:3">
      <c r="A2696" s="181">
        <v>1130</v>
      </c>
      <c r="B2696" s="181">
        <v>63</v>
      </c>
      <c r="C2696" s="180" t="str">
        <f t="shared" si="42"/>
        <v>NSW</v>
      </c>
    </row>
    <row r="2697" spans="1:3">
      <c r="A2697" s="181">
        <v>1131</v>
      </c>
      <c r="B2697" s="181">
        <v>63</v>
      </c>
      <c r="C2697" s="180" t="str">
        <f t="shared" si="42"/>
        <v>NSW</v>
      </c>
    </row>
    <row r="2698" spans="1:3">
      <c r="A2698" s="181">
        <v>1132</v>
      </c>
      <c r="B2698" s="181">
        <v>63</v>
      </c>
      <c r="C2698" s="180" t="str">
        <f t="shared" si="42"/>
        <v>NSW</v>
      </c>
    </row>
    <row r="2699" spans="1:3">
      <c r="A2699" s="181">
        <v>1133</v>
      </c>
      <c r="B2699" s="181">
        <v>63</v>
      </c>
      <c r="C2699" s="180" t="str">
        <f t="shared" si="42"/>
        <v>NSW</v>
      </c>
    </row>
    <row r="2700" spans="1:3">
      <c r="A2700" s="181">
        <v>1134</v>
      </c>
      <c r="B2700" s="181">
        <v>63</v>
      </c>
      <c r="C2700" s="180" t="str">
        <f t="shared" si="42"/>
        <v>NSW</v>
      </c>
    </row>
    <row r="2701" spans="1:3">
      <c r="A2701" s="181">
        <v>1135</v>
      </c>
      <c r="B2701" s="181">
        <v>63</v>
      </c>
      <c r="C2701" s="180" t="str">
        <f t="shared" si="42"/>
        <v>NSW</v>
      </c>
    </row>
    <row r="2702" spans="1:3">
      <c r="A2702" s="181">
        <v>1136</v>
      </c>
      <c r="B2702" s="181">
        <v>63</v>
      </c>
      <c r="C2702" s="180" t="str">
        <f t="shared" si="42"/>
        <v>NSW</v>
      </c>
    </row>
    <row r="2703" spans="1:3">
      <c r="A2703" s="181">
        <v>1137</v>
      </c>
      <c r="B2703" s="181">
        <v>63</v>
      </c>
      <c r="C2703" s="180" t="str">
        <f t="shared" si="42"/>
        <v>NSW</v>
      </c>
    </row>
    <row r="2704" spans="1:3">
      <c r="A2704" s="181">
        <v>1138</v>
      </c>
      <c r="B2704" s="181">
        <v>63</v>
      </c>
      <c r="C2704" s="180" t="str">
        <f t="shared" si="42"/>
        <v>NSW</v>
      </c>
    </row>
    <row r="2705" spans="1:3">
      <c r="A2705" s="181">
        <v>1139</v>
      </c>
      <c r="B2705" s="181">
        <v>63</v>
      </c>
      <c r="C2705" s="180" t="str">
        <f t="shared" si="42"/>
        <v>NSW</v>
      </c>
    </row>
    <row r="2706" spans="1:3">
      <c r="A2706" s="181">
        <v>1140</v>
      </c>
      <c r="B2706" s="181">
        <v>63</v>
      </c>
      <c r="C2706" s="180" t="str">
        <f t="shared" si="42"/>
        <v>NSW</v>
      </c>
    </row>
    <row r="2707" spans="1:3">
      <c r="A2707" s="181">
        <v>1141</v>
      </c>
      <c r="B2707" s="181">
        <v>63</v>
      </c>
      <c r="C2707" s="180" t="str">
        <f t="shared" si="42"/>
        <v>NSW</v>
      </c>
    </row>
    <row r="2708" spans="1:3">
      <c r="A2708" s="181">
        <v>1142</v>
      </c>
      <c r="B2708" s="181">
        <v>63</v>
      </c>
      <c r="C2708" s="180" t="str">
        <f t="shared" si="42"/>
        <v>NSW</v>
      </c>
    </row>
    <row r="2709" spans="1:3">
      <c r="A2709" s="181">
        <v>1143</v>
      </c>
      <c r="B2709" s="181">
        <v>63</v>
      </c>
      <c r="C2709" s="180" t="str">
        <f t="shared" si="42"/>
        <v>NSW</v>
      </c>
    </row>
    <row r="2710" spans="1:3">
      <c r="A2710" s="181">
        <v>1144</v>
      </c>
      <c r="B2710" s="181">
        <v>63</v>
      </c>
      <c r="C2710" s="180" t="str">
        <f t="shared" si="42"/>
        <v>NSW</v>
      </c>
    </row>
    <row r="2711" spans="1:3">
      <c r="A2711" s="181">
        <v>1145</v>
      </c>
      <c r="B2711" s="181">
        <v>63</v>
      </c>
      <c r="C2711" s="180" t="str">
        <f t="shared" si="42"/>
        <v>NSW</v>
      </c>
    </row>
    <row r="2712" spans="1:3">
      <c r="A2712" s="181">
        <v>1146</v>
      </c>
      <c r="B2712" s="181">
        <v>63</v>
      </c>
      <c r="C2712" s="180" t="str">
        <f t="shared" si="42"/>
        <v>NSW</v>
      </c>
    </row>
    <row r="2713" spans="1:3">
      <c r="A2713" s="181">
        <v>1147</v>
      </c>
      <c r="B2713" s="181">
        <v>63</v>
      </c>
      <c r="C2713" s="180" t="str">
        <f t="shared" si="42"/>
        <v>NSW</v>
      </c>
    </row>
    <row r="2714" spans="1:3">
      <c r="A2714" s="181">
        <v>1148</v>
      </c>
      <c r="B2714" s="181">
        <v>63</v>
      </c>
      <c r="C2714" s="180" t="str">
        <f t="shared" si="42"/>
        <v>NSW</v>
      </c>
    </row>
    <row r="2715" spans="1:3">
      <c r="A2715" s="181">
        <v>1149</v>
      </c>
      <c r="B2715" s="181">
        <v>63</v>
      </c>
      <c r="C2715" s="180" t="str">
        <f t="shared" si="42"/>
        <v>NSW</v>
      </c>
    </row>
    <row r="2716" spans="1:3">
      <c r="A2716" s="181">
        <v>1150</v>
      </c>
      <c r="B2716" s="181">
        <v>63</v>
      </c>
      <c r="C2716" s="180" t="str">
        <f t="shared" si="42"/>
        <v>NSW</v>
      </c>
    </row>
    <row r="2717" spans="1:3">
      <c r="A2717" s="181">
        <v>1151</v>
      </c>
      <c r="B2717" s="181">
        <v>63</v>
      </c>
      <c r="C2717" s="180" t="str">
        <f t="shared" si="42"/>
        <v>NSW</v>
      </c>
    </row>
    <row r="2718" spans="1:3">
      <c r="A2718" s="181">
        <v>1152</v>
      </c>
      <c r="B2718" s="181">
        <v>63</v>
      </c>
      <c r="C2718" s="180" t="str">
        <f t="shared" si="42"/>
        <v>NSW</v>
      </c>
    </row>
    <row r="2719" spans="1:3">
      <c r="A2719" s="181">
        <v>1153</v>
      </c>
      <c r="B2719" s="181">
        <v>63</v>
      </c>
      <c r="C2719" s="180" t="str">
        <f t="shared" si="42"/>
        <v>NSW</v>
      </c>
    </row>
    <row r="2720" spans="1:3">
      <c r="A2720" s="181">
        <v>1154</v>
      </c>
      <c r="B2720" s="181">
        <v>63</v>
      </c>
      <c r="C2720" s="180" t="str">
        <f t="shared" si="42"/>
        <v>NSW</v>
      </c>
    </row>
    <row r="2721" spans="1:3">
      <c r="A2721" s="181">
        <v>1155</v>
      </c>
      <c r="B2721" s="181">
        <v>63</v>
      </c>
      <c r="C2721" s="180" t="str">
        <f t="shared" si="42"/>
        <v>NSW</v>
      </c>
    </row>
    <row r="2722" spans="1:3">
      <c r="A2722" s="181">
        <v>1156</v>
      </c>
      <c r="B2722" s="181">
        <v>63</v>
      </c>
      <c r="C2722" s="180" t="str">
        <f t="shared" si="42"/>
        <v>NSW</v>
      </c>
    </row>
    <row r="2723" spans="1:3">
      <c r="A2723" s="181">
        <v>1157</v>
      </c>
      <c r="B2723" s="181">
        <v>63</v>
      </c>
      <c r="C2723" s="180" t="str">
        <f t="shared" si="42"/>
        <v>NSW</v>
      </c>
    </row>
    <row r="2724" spans="1:3">
      <c r="A2724" s="181">
        <v>1158</v>
      </c>
      <c r="B2724" s="181">
        <v>63</v>
      </c>
      <c r="C2724" s="180" t="str">
        <f t="shared" si="42"/>
        <v>NSW</v>
      </c>
    </row>
    <row r="2725" spans="1:3">
      <c r="A2725" s="181">
        <v>1159</v>
      </c>
      <c r="B2725" s="181">
        <v>63</v>
      </c>
      <c r="C2725" s="180" t="str">
        <f t="shared" si="42"/>
        <v>NSW</v>
      </c>
    </row>
    <row r="2726" spans="1:3">
      <c r="A2726" s="181">
        <v>1160</v>
      </c>
      <c r="B2726" s="181">
        <v>63</v>
      </c>
      <c r="C2726" s="180" t="str">
        <f t="shared" si="42"/>
        <v>NSW</v>
      </c>
    </row>
    <row r="2727" spans="1:3">
      <c r="A2727" s="181">
        <v>1161</v>
      </c>
      <c r="B2727" s="181">
        <v>63</v>
      </c>
      <c r="C2727" s="180" t="str">
        <f t="shared" si="42"/>
        <v>NSW</v>
      </c>
    </row>
    <row r="2728" spans="1:3">
      <c r="A2728" s="181">
        <v>1162</v>
      </c>
      <c r="B2728" s="181">
        <v>63</v>
      </c>
      <c r="C2728" s="180" t="str">
        <f t="shared" si="42"/>
        <v>NSW</v>
      </c>
    </row>
    <row r="2729" spans="1:3">
      <c r="A2729" s="181">
        <v>1163</v>
      </c>
      <c r="B2729" s="181">
        <v>63</v>
      </c>
      <c r="C2729" s="180" t="str">
        <f t="shared" si="42"/>
        <v>NSW</v>
      </c>
    </row>
    <row r="2730" spans="1:3">
      <c r="A2730" s="181">
        <v>1164</v>
      </c>
      <c r="B2730" s="181">
        <v>63</v>
      </c>
      <c r="C2730" s="180" t="str">
        <f t="shared" si="42"/>
        <v>NSW</v>
      </c>
    </row>
    <row r="2731" spans="1:3">
      <c r="A2731" s="181">
        <v>1165</v>
      </c>
      <c r="B2731" s="181">
        <v>63</v>
      </c>
      <c r="C2731" s="180" t="str">
        <f t="shared" si="42"/>
        <v>NSW</v>
      </c>
    </row>
    <row r="2732" spans="1:3">
      <c r="A2732" s="181">
        <v>1166</v>
      </c>
      <c r="B2732" s="181">
        <v>63</v>
      </c>
      <c r="C2732" s="180" t="str">
        <f t="shared" si="42"/>
        <v>NSW</v>
      </c>
    </row>
    <row r="2733" spans="1:3">
      <c r="A2733" s="181">
        <v>1167</v>
      </c>
      <c r="B2733" s="181">
        <v>63</v>
      </c>
      <c r="C2733" s="180" t="str">
        <f t="shared" si="42"/>
        <v>NSW</v>
      </c>
    </row>
    <row r="2734" spans="1:3">
      <c r="A2734" s="181">
        <v>1168</v>
      </c>
      <c r="B2734" s="181">
        <v>63</v>
      </c>
      <c r="C2734" s="180" t="str">
        <f t="shared" si="42"/>
        <v>NSW</v>
      </c>
    </row>
    <row r="2735" spans="1:3">
      <c r="A2735" s="181">
        <v>1169</v>
      </c>
      <c r="B2735" s="181">
        <v>63</v>
      </c>
      <c r="C2735" s="180" t="str">
        <f t="shared" si="42"/>
        <v>NSW</v>
      </c>
    </row>
    <row r="2736" spans="1:3">
      <c r="A2736" s="181">
        <v>1170</v>
      </c>
      <c r="B2736" s="181">
        <v>63</v>
      </c>
      <c r="C2736" s="180" t="str">
        <f t="shared" si="42"/>
        <v>NSW</v>
      </c>
    </row>
    <row r="2737" spans="1:3">
      <c r="A2737" s="181">
        <v>1171</v>
      </c>
      <c r="B2737" s="181">
        <v>63</v>
      </c>
      <c r="C2737" s="180" t="str">
        <f t="shared" si="42"/>
        <v>NSW</v>
      </c>
    </row>
    <row r="2738" spans="1:3">
      <c r="A2738" s="181">
        <v>1172</v>
      </c>
      <c r="B2738" s="181">
        <v>63</v>
      </c>
      <c r="C2738" s="180" t="str">
        <f t="shared" si="42"/>
        <v>NSW</v>
      </c>
    </row>
    <row r="2739" spans="1:3">
      <c r="A2739" s="181">
        <v>1173</v>
      </c>
      <c r="B2739" s="181">
        <v>63</v>
      </c>
      <c r="C2739" s="180" t="str">
        <f t="shared" si="42"/>
        <v>NSW</v>
      </c>
    </row>
    <row r="2740" spans="1:3">
      <c r="A2740" s="181">
        <v>1174</v>
      </c>
      <c r="B2740" s="181">
        <v>63</v>
      </c>
      <c r="C2740" s="180" t="str">
        <f t="shared" si="42"/>
        <v>NSW</v>
      </c>
    </row>
    <row r="2741" spans="1:3">
      <c r="A2741" s="181">
        <v>1175</v>
      </c>
      <c r="B2741" s="181">
        <v>63</v>
      </c>
      <c r="C2741" s="180" t="str">
        <f t="shared" si="42"/>
        <v>NSW</v>
      </c>
    </row>
    <row r="2742" spans="1:3">
      <c r="A2742" s="181">
        <v>1176</v>
      </c>
      <c r="B2742" s="181">
        <v>63</v>
      </c>
      <c r="C2742" s="180" t="str">
        <f t="shared" si="42"/>
        <v>NSW</v>
      </c>
    </row>
    <row r="2743" spans="1:3">
      <c r="A2743" s="181">
        <v>1177</v>
      </c>
      <c r="B2743" s="181">
        <v>63</v>
      </c>
      <c r="C2743" s="180" t="str">
        <f t="shared" si="42"/>
        <v>NSW</v>
      </c>
    </row>
    <row r="2744" spans="1:3">
      <c r="A2744" s="181">
        <v>1178</v>
      </c>
      <c r="B2744" s="181">
        <v>63</v>
      </c>
      <c r="C2744" s="180" t="str">
        <f t="shared" si="42"/>
        <v>NSW</v>
      </c>
    </row>
    <row r="2745" spans="1:3">
      <c r="A2745" s="181">
        <v>1179</v>
      </c>
      <c r="B2745" s="181">
        <v>63</v>
      </c>
      <c r="C2745" s="180" t="str">
        <f t="shared" si="42"/>
        <v>NSW</v>
      </c>
    </row>
    <row r="2746" spans="1:3">
      <c r="A2746" s="181">
        <v>1180</v>
      </c>
      <c r="B2746" s="181">
        <v>63</v>
      </c>
      <c r="C2746" s="180" t="str">
        <f t="shared" si="42"/>
        <v>NSW</v>
      </c>
    </row>
    <row r="2747" spans="1:3">
      <c r="A2747" s="181">
        <v>1181</v>
      </c>
      <c r="B2747" s="181">
        <v>63</v>
      </c>
      <c r="C2747" s="180" t="str">
        <f t="shared" si="42"/>
        <v>NSW</v>
      </c>
    </row>
    <row r="2748" spans="1:3">
      <c r="A2748" s="181">
        <v>1182</v>
      </c>
      <c r="B2748" s="181">
        <v>63</v>
      </c>
      <c r="C2748" s="180" t="str">
        <f t="shared" si="42"/>
        <v>NSW</v>
      </c>
    </row>
    <row r="2749" spans="1:3">
      <c r="A2749" s="181">
        <v>1183</v>
      </c>
      <c r="B2749" s="181">
        <v>63</v>
      </c>
      <c r="C2749" s="180" t="str">
        <f t="shared" si="42"/>
        <v>NSW</v>
      </c>
    </row>
    <row r="2750" spans="1:3">
      <c r="A2750" s="181">
        <v>1184</v>
      </c>
      <c r="B2750" s="181">
        <v>63</v>
      </c>
      <c r="C2750" s="180" t="str">
        <f t="shared" si="42"/>
        <v>NSW</v>
      </c>
    </row>
    <row r="2751" spans="1:3">
      <c r="A2751" s="181">
        <v>1185</v>
      </c>
      <c r="B2751" s="181">
        <v>63</v>
      </c>
      <c r="C2751" s="180" t="str">
        <f t="shared" si="42"/>
        <v>NSW</v>
      </c>
    </row>
    <row r="2752" spans="1:3">
      <c r="A2752" s="181">
        <v>1186</v>
      </c>
      <c r="B2752" s="181">
        <v>63</v>
      </c>
      <c r="C2752" s="180" t="str">
        <f t="shared" si="42"/>
        <v>NSW</v>
      </c>
    </row>
    <row r="2753" spans="1:3">
      <c r="A2753" s="181">
        <v>1187</v>
      </c>
      <c r="B2753" s="181">
        <v>63</v>
      </c>
      <c r="C2753" s="180" t="str">
        <f t="shared" si="42"/>
        <v>NSW</v>
      </c>
    </row>
    <row r="2754" spans="1:3">
      <c r="A2754" s="181">
        <v>1188</v>
      </c>
      <c r="B2754" s="181">
        <v>63</v>
      </c>
      <c r="C2754" s="180" t="str">
        <f t="shared" ref="C2754:C2817" si="43">IF(OR(A2754&lt;=299,AND(A2754&lt;3000,A2754&gt;=1000)),"NSW",IF(AND(A2754&lt;=999,A2754&gt;=800),"NT",IF(OR(AND(A2754&lt;=8999,A2754&gt;=8000),AND(A2754&lt;=3999,A2754&gt;=3000)),"VIC",IF(OR(AND(A2754&lt;=9999,A2754&gt;=9000),AND(A2754&lt;=4999,A2754&gt;=4000)),"QLD",IF(AND(A2754&lt;=5999,A2754&gt;=5000),"SA",IF(AND(A2754&lt;=6999,A2754&gt;=6000),"WA","TAS"))))))</f>
        <v>NSW</v>
      </c>
    </row>
    <row r="2755" spans="1:3">
      <c r="A2755" s="181">
        <v>1189</v>
      </c>
      <c r="B2755" s="181">
        <v>63</v>
      </c>
      <c r="C2755" s="180" t="str">
        <f t="shared" si="43"/>
        <v>NSW</v>
      </c>
    </row>
    <row r="2756" spans="1:3">
      <c r="A2756" s="181">
        <v>1190</v>
      </c>
      <c r="B2756" s="181">
        <v>63</v>
      </c>
      <c r="C2756" s="180" t="str">
        <f t="shared" si="43"/>
        <v>NSW</v>
      </c>
    </row>
    <row r="2757" spans="1:3">
      <c r="A2757" s="181">
        <v>1191</v>
      </c>
      <c r="B2757" s="181">
        <v>63</v>
      </c>
      <c r="C2757" s="180" t="str">
        <f t="shared" si="43"/>
        <v>NSW</v>
      </c>
    </row>
    <row r="2758" spans="1:3">
      <c r="A2758" s="181">
        <v>1192</v>
      </c>
      <c r="B2758" s="181">
        <v>63</v>
      </c>
      <c r="C2758" s="180" t="str">
        <f t="shared" si="43"/>
        <v>NSW</v>
      </c>
    </row>
    <row r="2759" spans="1:3">
      <c r="A2759" s="181">
        <v>1193</v>
      </c>
      <c r="B2759" s="181">
        <v>63</v>
      </c>
      <c r="C2759" s="180" t="str">
        <f t="shared" si="43"/>
        <v>NSW</v>
      </c>
    </row>
    <row r="2760" spans="1:3">
      <c r="A2760" s="181">
        <v>1194</v>
      </c>
      <c r="B2760" s="181">
        <v>63</v>
      </c>
      <c r="C2760" s="180" t="str">
        <f t="shared" si="43"/>
        <v>NSW</v>
      </c>
    </row>
    <row r="2761" spans="1:3">
      <c r="A2761" s="181">
        <v>1195</v>
      </c>
      <c r="B2761" s="181">
        <v>63</v>
      </c>
      <c r="C2761" s="180" t="str">
        <f t="shared" si="43"/>
        <v>NSW</v>
      </c>
    </row>
    <row r="2762" spans="1:3">
      <c r="A2762" s="181">
        <v>1196</v>
      </c>
      <c r="B2762" s="181">
        <v>63</v>
      </c>
      <c r="C2762" s="180" t="str">
        <f t="shared" si="43"/>
        <v>NSW</v>
      </c>
    </row>
    <row r="2763" spans="1:3">
      <c r="A2763" s="181">
        <v>1197</v>
      </c>
      <c r="B2763" s="181">
        <v>63</v>
      </c>
      <c r="C2763" s="180" t="str">
        <f t="shared" si="43"/>
        <v>NSW</v>
      </c>
    </row>
    <row r="2764" spans="1:3">
      <c r="A2764" s="181">
        <v>1198</v>
      </c>
      <c r="B2764" s="181">
        <v>63</v>
      </c>
      <c r="C2764" s="180" t="str">
        <f t="shared" si="43"/>
        <v>NSW</v>
      </c>
    </row>
    <row r="2765" spans="1:3">
      <c r="A2765" s="181">
        <v>1199</v>
      </c>
      <c r="B2765" s="181">
        <v>63</v>
      </c>
      <c r="C2765" s="180" t="str">
        <f t="shared" si="43"/>
        <v>NSW</v>
      </c>
    </row>
    <row r="2766" spans="1:3">
      <c r="A2766" s="181">
        <v>1200</v>
      </c>
      <c r="B2766" s="181">
        <v>63</v>
      </c>
      <c r="C2766" s="180" t="str">
        <f t="shared" si="43"/>
        <v>NSW</v>
      </c>
    </row>
    <row r="2767" spans="1:3">
      <c r="A2767" s="181">
        <v>1201</v>
      </c>
      <c r="B2767" s="181">
        <v>63</v>
      </c>
      <c r="C2767" s="180" t="str">
        <f t="shared" si="43"/>
        <v>NSW</v>
      </c>
    </row>
    <row r="2768" spans="1:3">
      <c r="A2768" s="181">
        <v>1202</v>
      </c>
      <c r="B2768" s="181">
        <v>63</v>
      </c>
      <c r="C2768" s="180" t="str">
        <f t="shared" si="43"/>
        <v>NSW</v>
      </c>
    </row>
    <row r="2769" spans="1:3">
      <c r="A2769" s="181">
        <v>1203</v>
      </c>
      <c r="B2769" s="181">
        <v>63</v>
      </c>
      <c r="C2769" s="180" t="str">
        <f t="shared" si="43"/>
        <v>NSW</v>
      </c>
    </row>
    <row r="2770" spans="1:3">
      <c r="A2770" s="181">
        <v>1204</v>
      </c>
      <c r="B2770" s="181">
        <v>63</v>
      </c>
      <c r="C2770" s="180" t="str">
        <f t="shared" si="43"/>
        <v>NSW</v>
      </c>
    </row>
    <row r="2771" spans="1:3">
      <c r="A2771" s="181">
        <v>1205</v>
      </c>
      <c r="B2771" s="181">
        <v>63</v>
      </c>
      <c r="C2771" s="180" t="str">
        <f t="shared" si="43"/>
        <v>NSW</v>
      </c>
    </row>
    <row r="2772" spans="1:3">
      <c r="A2772" s="181">
        <v>1206</v>
      </c>
      <c r="B2772" s="181">
        <v>63</v>
      </c>
      <c r="C2772" s="180" t="str">
        <f t="shared" si="43"/>
        <v>NSW</v>
      </c>
    </row>
    <row r="2773" spans="1:3">
      <c r="A2773" s="181">
        <v>1207</v>
      </c>
      <c r="B2773" s="181">
        <v>63</v>
      </c>
      <c r="C2773" s="180" t="str">
        <f t="shared" si="43"/>
        <v>NSW</v>
      </c>
    </row>
    <row r="2774" spans="1:3">
      <c r="A2774" s="181">
        <v>1208</v>
      </c>
      <c r="B2774" s="181">
        <v>63</v>
      </c>
      <c r="C2774" s="180" t="str">
        <f t="shared" si="43"/>
        <v>NSW</v>
      </c>
    </row>
    <row r="2775" spans="1:3">
      <c r="A2775" s="181">
        <v>1209</v>
      </c>
      <c r="B2775" s="181">
        <v>63</v>
      </c>
      <c r="C2775" s="180" t="str">
        <f t="shared" si="43"/>
        <v>NSW</v>
      </c>
    </row>
    <row r="2776" spans="1:3">
      <c r="A2776" s="181">
        <v>1210</v>
      </c>
      <c r="B2776" s="181">
        <v>63</v>
      </c>
      <c r="C2776" s="180" t="str">
        <f t="shared" si="43"/>
        <v>NSW</v>
      </c>
    </row>
    <row r="2777" spans="1:3">
      <c r="A2777" s="181">
        <v>1211</v>
      </c>
      <c r="B2777" s="181">
        <v>63</v>
      </c>
      <c r="C2777" s="180" t="str">
        <f t="shared" si="43"/>
        <v>NSW</v>
      </c>
    </row>
    <row r="2778" spans="1:3">
      <c r="A2778" s="181">
        <v>1212</v>
      </c>
      <c r="B2778" s="181">
        <v>63</v>
      </c>
      <c r="C2778" s="180" t="str">
        <f t="shared" si="43"/>
        <v>NSW</v>
      </c>
    </row>
    <row r="2779" spans="1:3">
      <c r="A2779" s="181">
        <v>1213</v>
      </c>
      <c r="B2779" s="181">
        <v>63</v>
      </c>
      <c r="C2779" s="180" t="str">
        <f t="shared" si="43"/>
        <v>NSW</v>
      </c>
    </row>
    <row r="2780" spans="1:3">
      <c r="A2780" s="181">
        <v>1214</v>
      </c>
      <c r="B2780" s="181">
        <v>63</v>
      </c>
      <c r="C2780" s="180" t="str">
        <f t="shared" si="43"/>
        <v>NSW</v>
      </c>
    </row>
    <row r="2781" spans="1:3">
      <c r="A2781" s="181">
        <v>1215</v>
      </c>
      <c r="B2781" s="181">
        <v>63</v>
      </c>
      <c r="C2781" s="180" t="str">
        <f t="shared" si="43"/>
        <v>NSW</v>
      </c>
    </row>
    <row r="2782" spans="1:3">
      <c r="A2782" s="181">
        <v>1216</v>
      </c>
      <c r="B2782" s="181">
        <v>63</v>
      </c>
      <c r="C2782" s="180" t="str">
        <f t="shared" si="43"/>
        <v>NSW</v>
      </c>
    </row>
    <row r="2783" spans="1:3">
      <c r="A2783" s="181">
        <v>1217</v>
      </c>
      <c r="B2783" s="181">
        <v>63</v>
      </c>
      <c r="C2783" s="180" t="str">
        <f t="shared" si="43"/>
        <v>NSW</v>
      </c>
    </row>
    <row r="2784" spans="1:3">
      <c r="A2784" s="181">
        <v>1218</v>
      </c>
      <c r="B2784" s="181">
        <v>63</v>
      </c>
      <c r="C2784" s="180" t="str">
        <f t="shared" si="43"/>
        <v>NSW</v>
      </c>
    </row>
    <row r="2785" spans="1:3">
      <c r="A2785" s="181">
        <v>1219</v>
      </c>
      <c r="B2785" s="181">
        <v>63</v>
      </c>
      <c r="C2785" s="180" t="str">
        <f t="shared" si="43"/>
        <v>NSW</v>
      </c>
    </row>
    <row r="2786" spans="1:3">
      <c r="A2786" s="181">
        <v>1220</v>
      </c>
      <c r="B2786" s="181">
        <v>63</v>
      </c>
      <c r="C2786" s="180" t="str">
        <f t="shared" si="43"/>
        <v>NSW</v>
      </c>
    </row>
    <row r="2787" spans="1:3">
      <c r="A2787" s="181">
        <v>1221</v>
      </c>
      <c r="B2787" s="181">
        <v>63</v>
      </c>
      <c r="C2787" s="180" t="str">
        <f t="shared" si="43"/>
        <v>NSW</v>
      </c>
    </row>
    <row r="2788" spans="1:3">
      <c r="A2788" s="181">
        <v>1222</v>
      </c>
      <c r="B2788" s="181">
        <v>63</v>
      </c>
      <c r="C2788" s="180" t="str">
        <f t="shared" si="43"/>
        <v>NSW</v>
      </c>
    </row>
    <row r="2789" spans="1:3">
      <c r="A2789" s="181">
        <v>1223</v>
      </c>
      <c r="B2789" s="181">
        <v>63</v>
      </c>
      <c r="C2789" s="180" t="str">
        <f t="shared" si="43"/>
        <v>NSW</v>
      </c>
    </row>
    <row r="2790" spans="1:3">
      <c r="A2790" s="181">
        <v>1224</v>
      </c>
      <c r="B2790" s="181">
        <v>63</v>
      </c>
      <c r="C2790" s="180" t="str">
        <f t="shared" si="43"/>
        <v>NSW</v>
      </c>
    </row>
    <row r="2791" spans="1:3">
      <c r="A2791" s="181">
        <v>1225</v>
      </c>
      <c r="B2791" s="181">
        <v>63</v>
      </c>
      <c r="C2791" s="180" t="str">
        <f t="shared" si="43"/>
        <v>NSW</v>
      </c>
    </row>
    <row r="2792" spans="1:3">
      <c r="A2792" s="181">
        <v>1226</v>
      </c>
      <c r="B2792" s="181">
        <v>63</v>
      </c>
      <c r="C2792" s="180" t="str">
        <f t="shared" si="43"/>
        <v>NSW</v>
      </c>
    </row>
    <row r="2793" spans="1:3">
      <c r="A2793" s="181">
        <v>1227</v>
      </c>
      <c r="B2793" s="181">
        <v>63</v>
      </c>
      <c r="C2793" s="180" t="str">
        <f t="shared" si="43"/>
        <v>NSW</v>
      </c>
    </row>
    <row r="2794" spans="1:3">
      <c r="A2794" s="181">
        <v>1228</v>
      </c>
      <c r="B2794" s="181">
        <v>63</v>
      </c>
      <c r="C2794" s="180" t="str">
        <f t="shared" si="43"/>
        <v>NSW</v>
      </c>
    </row>
    <row r="2795" spans="1:3">
      <c r="A2795" s="181">
        <v>1229</v>
      </c>
      <c r="B2795" s="181">
        <v>63</v>
      </c>
      <c r="C2795" s="180" t="str">
        <f t="shared" si="43"/>
        <v>NSW</v>
      </c>
    </row>
    <row r="2796" spans="1:3">
      <c r="A2796" s="181">
        <v>1230</v>
      </c>
      <c r="B2796" s="181">
        <v>63</v>
      </c>
      <c r="C2796" s="180" t="str">
        <f t="shared" si="43"/>
        <v>NSW</v>
      </c>
    </row>
    <row r="2797" spans="1:3">
      <c r="A2797" s="181">
        <v>1231</v>
      </c>
      <c r="B2797" s="181">
        <v>63</v>
      </c>
      <c r="C2797" s="180" t="str">
        <f t="shared" si="43"/>
        <v>NSW</v>
      </c>
    </row>
    <row r="2798" spans="1:3">
      <c r="A2798" s="181">
        <v>1232</v>
      </c>
      <c r="B2798" s="181">
        <v>63</v>
      </c>
      <c r="C2798" s="180" t="str">
        <f t="shared" si="43"/>
        <v>NSW</v>
      </c>
    </row>
    <row r="2799" spans="1:3">
      <c r="A2799" s="181">
        <v>1233</v>
      </c>
      <c r="B2799" s="181">
        <v>63</v>
      </c>
      <c r="C2799" s="180" t="str">
        <f t="shared" si="43"/>
        <v>NSW</v>
      </c>
    </row>
    <row r="2800" spans="1:3">
      <c r="A2800" s="181">
        <v>1234</v>
      </c>
      <c r="B2800" s="181">
        <v>63</v>
      </c>
      <c r="C2800" s="180" t="str">
        <f t="shared" si="43"/>
        <v>NSW</v>
      </c>
    </row>
    <row r="2801" spans="1:3">
      <c r="A2801" s="181">
        <v>1235</v>
      </c>
      <c r="B2801" s="181">
        <v>63</v>
      </c>
      <c r="C2801" s="180" t="str">
        <f t="shared" si="43"/>
        <v>NSW</v>
      </c>
    </row>
    <row r="2802" spans="1:3">
      <c r="A2802" s="181">
        <v>1236</v>
      </c>
      <c r="B2802" s="181">
        <v>63</v>
      </c>
      <c r="C2802" s="180" t="str">
        <f t="shared" si="43"/>
        <v>NSW</v>
      </c>
    </row>
    <row r="2803" spans="1:3">
      <c r="A2803" s="181">
        <v>1237</v>
      </c>
      <c r="B2803" s="181">
        <v>63</v>
      </c>
      <c r="C2803" s="180" t="str">
        <f t="shared" si="43"/>
        <v>NSW</v>
      </c>
    </row>
    <row r="2804" spans="1:3">
      <c r="A2804" s="181">
        <v>1238</v>
      </c>
      <c r="B2804" s="181">
        <v>63</v>
      </c>
      <c r="C2804" s="180" t="str">
        <f t="shared" si="43"/>
        <v>NSW</v>
      </c>
    </row>
    <row r="2805" spans="1:3">
      <c r="A2805" s="181">
        <v>1239</v>
      </c>
      <c r="B2805" s="181">
        <v>63</v>
      </c>
      <c r="C2805" s="180" t="str">
        <f t="shared" si="43"/>
        <v>NSW</v>
      </c>
    </row>
    <row r="2806" spans="1:3">
      <c r="A2806" s="181">
        <v>1240</v>
      </c>
      <c r="B2806" s="181">
        <v>63</v>
      </c>
      <c r="C2806" s="180" t="str">
        <f t="shared" si="43"/>
        <v>NSW</v>
      </c>
    </row>
    <row r="2807" spans="1:3">
      <c r="A2807" s="181">
        <v>1241</v>
      </c>
      <c r="B2807" s="181">
        <v>63</v>
      </c>
      <c r="C2807" s="180" t="str">
        <f t="shared" si="43"/>
        <v>NSW</v>
      </c>
    </row>
    <row r="2808" spans="1:3">
      <c r="A2808" s="181">
        <v>1242</v>
      </c>
      <c r="B2808" s="181">
        <v>63</v>
      </c>
      <c r="C2808" s="180" t="str">
        <f t="shared" si="43"/>
        <v>NSW</v>
      </c>
    </row>
    <row r="2809" spans="1:3">
      <c r="A2809" s="181">
        <v>1243</v>
      </c>
      <c r="B2809" s="181">
        <v>63</v>
      </c>
      <c r="C2809" s="180" t="str">
        <f t="shared" si="43"/>
        <v>NSW</v>
      </c>
    </row>
    <row r="2810" spans="1:3">
      <c r="A2810" s="181">
        <v>1244</v>
      </c>
      <c r="B2810" s="181">
        <v>63</v>
      </c>
      <c r="C2810" s="180" t="str">
        <f t="shared" si="43"/>
        <v>NSW</v>
      </c>
    </row>
    <row r="2811" spans="1:3">
      <c r="A2811" s="181">
        <v>1245</v>
      </c>
      <c r="B2811" s="181">
        <v>63</v>
      </c>
      <c r="C2811" s="180" t="str">
        <f t="shared" si="43"/>
        <v>NSW</v>
      </c>
    </row>
    <row r="2812" spans="1:3">
      <c r="A2812" s="181">
        <v>1246</v>
      </c>
      <c r="B2812" s="181">
        <v>63</v>
      </c>
      <c r="C2812" s="180" t="str">
        <f t="shared" si="43"/>
        <v>NSW</v>
      </c>
    </row>
    <row r="2813" spans="1:3">
      <c r="A2813" s="181">
        <v>1247</v>
      </c>
      <c r="B2813" s="181">
        <v>63</v>
      </c>
      <c r="C2813" s="180" t="str">
        <f t="shared" si="43"/>
        <v>NSW</v>
      </c>
    </row>
    <row r="2814" spans="1:3">
      <c r="A2814" s="181">
        <v>1248</v>
      </c>
      <c r="B2814" s="181">
        <v>63</v>
      </c>
      <c r="C2814" s="180" t="str">
        <f t="shared" si="43"/>
        <v>NSW</v>
      </c>
    </row>
    <row r="2815" spans="1:3">
      <c r="A2815" s="181">
        <v>1249</v>
      </c>
      <c r="B2815" s="181">
        <v>63</v>
      </c>
      <c r="C2815" s="180" t="str">
        <f t="shared" si="43"/>
        <v>NSW</v>
      </c>
    </row>
    <row r="2816" spans="1:3">
      <c r="A2816" s="181">
        <v>1250</v>
      </c>
      <c r="B2816" s="181">
        <v>63</v>
      </c>
      <c r="C2816" s="180" t="str">
        <f t="shared" si="43"/>
        <v>NSW</v>
      </c>
    </row>
    <row r="2817" spans="1:3">
      <c r="A2817" s="181">
        <v>1251</v>
      </c>
      <c r="B2817" s="181">
        <v>63</v>
      </c>
      <c r="C2817" s="180" t="str">
        <f t="shared" si="43"/>
        <v>NSW</v>
      </c>
    </row>
    <row r="2818" spans="1:3">
      <c r="A2818" s="181">
        <v>1252</v>
      </c>
      <c r="B2818" s="181">
        <v>63</v>
      </c>
      <c r="C2818" s="180" t="str">
        <f t="shared" ref="C2818:C2881" si="44">IF(OR(A2818&lt;=299,AND(A2818&lt;3000,A2818&gt;=1000)),"NSW",IF(AND(A2818&lt;=999,A2818&gt;=800),"NT",IF(OR(AND(A2818&lt;=8999,A2818&gt;=8000),AND(A2818&lt;=3999,A2818&gt;=3000)),"VIC",IF(OR(AND(A2818&lt;=9999,A2818&gt;=9000),AND(A2818&lt;=4999,A2818&gt;=4000)),"QLD",IF(AND(A2818&lt;=5999,A2818&gt;=5000),"SA",IF(AND(A2818&lt;=6999,A2818&gt;=6000),"WA","TAS"))))))</f>
        <v>NSW</v>
      </c>
    </row>
    <row r="2819" spans="1:3">
      <c r="A2819" s="181">
        <v>1253</v>
      </c>
      <c r="B2819" s="181">
        <v>63</v>
      </c>
      <c r="C2819" s="180" t="str">
        <f t="shared" si="44"/>
        <v>NSW</v>
      </c>
    </row>
    <row r="2820" spans="1:3">
      <c r="A2820" s="181">
        <v>1254</v>
      </c>
      <c r="B2820" s="181">
        <v>63</v>
      </c>
      <c r="C2820" s="180" t="str">
        <f t="shared" si="44"/>
        <v>NSW</v>
      </c>
    </row>
    <row r="2821" spans="1:3">
      <c r="A2821" s="181">
        <v>1255</v>
      </c>
      <c r="B2821" s="181">
        <v>63</v>
      </c>
      <c r="C2821" s="180" t="str">
        <f t="shared" si="44"/>
        <v>NSW</v>
      </c>
    </row>
    <row r="2822" spans="1:3">
      <c r="A2822" s="181">
        <v>1256</v>
      </c>
      <c r="B2822" s="181">
        <v>63</v>
      </c>
      <c r="C2822" s="180" t="str">
        <f t="shared" si="44"/>
        <v>NSW</v>
      </c>
    </row>
    <row r="2823" spans="1:3">
      <c r="A2823" s="181">
        <v>1257</v>
      </c>
      <c r="B2823" s="181">
        <v>63</v>
      </c>
      <c r="C2823" s="180" t="str">
        <f t="shared" si="44"/>
        <v>NSW</v>
      </c>
    </row>
    <row r="2824" spans="1:3">
      <c r="A2824" s="181">
        <v>1258</v>
      </c>
      <c r="B2824" s="181">
        <v>63</v>
      </c>
      <c r="C2824" s="180" t="str">
        <f t="shared" si="44"/>
        <v>NSW</v>
      </c>
    </row>
    <row r="2825" spans="1:3">
      <c r="A2825" s="181">
        <v>1259</v>
      </c>
      <c r="B2825" s="181">
        <v>63</v>
      </c>
      <c r="C2825" s="180" t="str">
        <f t="shared" si="44"/>
        <v>NSW</v>
      </c>
    </row>
    <row r="2826" spans="1:3">
      <c r="A2826" s="181">
        <v>1260</v>
      </c>
      <c r="B2826" s="181">
        <v>63</v>
      </c>
      <c r="C2826" s="180" t="str">
        <f t="shared" si="44"/>
        <v>NSW</v>
      </c>
    </row>
    <row r="2827" spans="1:3">
      <c r="A2827" s="181">
        <v>1262</v>
      </c>
      <c r="B2827" s="181">
        <v>63</v>
      </c>
      <c r="C2827" s="180" t="str">
        <f t="shared" si="44"/>
        <v>NSW</v>
      </c>
    </row>
    <row r="2828" spans="1:3">
      <c r="A2828" s="181">
        <v>1263</v>
      </c>
      <c r="B2828" s="181">
        <v>63</v>
      </c>
      <c r="C2828" s="180" t="str">
        <f t="shared" si="44"/>
        <v>NSW</v>
      </c>
    </row>
    <row r="2829" spans="1:3">
      <c r="A2829" s="181">
        <v>1264</v>
      </c>
      <c r="B2829" s="181">
        <v>63</v>
      </c>
      <c r="C2829" s="180" t="str">
        <f t="shared" si="44"/>
        <v>NSW</v>
      </c>
    </row>
    <row r="2830" spans="1:3">
      <c r="A2830" s="181">
        <v>1265</v>
      </c>
      <c r="B2830" s="181">
        <v>63</v>
      </c>
      <c r="C2830" s="180" t="str">
        <f t="shared" si="44"/>
        <v>NSW</v>
      </c>
    </row>
    <row r="2831" spans="1:3">
      <c r="A2831" s="181">
        <v>1266</v>
      </c>
      <c r="B2831" s="181">
        <v>63</v>
      </c>
      <c r="C2831" s="180" t="str">
        <f t="shared" si="44"/>
        <v>NSW</v>
      </c>
    </row>
    <row r="2832" spans="1:3">
      <c r="A2832" s="181">
        <v>1267</v>
      </c>
      <c r="B2832" s="181">
        <v>63</v>
      </c>
      <c r="C2832" s="180" t="str">
        <f t="shared" si="44"/>
        <v>NSW</v>
      </c>
    </row>
    <row r="2833" spans="1:3">
      <c r="A2833" s="181">
        <v>1268</v>
      </c>
      <c r="B2833" s="181">
        <v>63</v>
      </c>
      <c r="C2833" s="180" t="str">
        <f t="shared" si="44"/>
        <v>NSW</v>
      </c>
    </row>
    <row r="2834" spans="1:3">
      <c r="A2834" s="181">
        <v>1269</v>
      </c>
      <c r="B2834" s="181">
        <v>63</v>
      </c>
      <c r="C2834" s="180" t="str">
        <f t="shared" si="44"/>
        <v>NSW</v>
      </c>
    </row>
    <row r="2835" spans="1:3">
      <c r="A2835" s="181">
        <v>1270</v>
      </c>
      <c r="B2835" s="181">
        <v>63</v>
      </c>
      <c r="C2835" s="180" t="str">
        <f t="shared" si="44"/>
        <v>NSW</v>
      </c>
    </row>
    <row r="2836" spans="1:3">
      <c r="A2836" s="181">
        <v>1272</v>
      </c>
      <c r="B2836" s="181">
        <v>63</v>
      </c>
      <c r="C2836" s="180" t="str">
        <f t="shared" si="44"/>
        <v>NSW</v>
      </c>
    </row>
    <row r="2837" spans="1:3">
      <c r="A2837" s="181">
        <v>1273</v>
      </c>
      <c r="B2837" s="181">
        <v>63</v>
      </c>
      <c r="C2837" s="180" t="str">
        <f t="shared" si="44"/>
        <v>NSW</v>
      </c>
    </row>
    <row r="2838" spans="1:3">
      <c r="A2838" s="181">
        <v>1274</v>
      </c>
      <c r="B2838" s="181">
        <v>63</v>
      </c>
      <c r="C2838" s="180" t="str">
        <f t="shared" si="44"/>
        <v>NSW</v>
      </c>
    </row>
    <row r="2839" spans="1:3">
      <c r="A2839" s="181">
        <v>1275</v>
      </c>
      <c r="B2839" s="181">
        <v>63</v>
      </c>
      <c r="C2839" s="180" t="str">
        <f t="shared" si="44"/>
        <v>NSW</v>
      </c>
    </row>
    <row r="2840" spans="1:3">
      <c r="A2840" s="181">
        <v>1276</v>
      </c>
      <c r="B2840" s="181">
        <v>63</v>
      </c>
      <c r="C2840" s="180" t="str">
        <f t="shared" si="44"/>
        <v>NSW</v>
      </c>
    </row>
    <row r="2841" spans="1:3">
      <c r="A2841" s="181">
        <v>1277</v>
      </c>
      <c r="B2841" s="181">
        <v>63</v>
      </c>
      <c r="C2841" s="180" t="str">
        <f t="shared" si="44"/>
        <v>NSW</v>
      </c>
    </row>
    <row r="2842" spans="1:3">
      <c r="A2842" s="181">
        <v>1278</v>
      </c>
      <c r="B2842" s="181">
        <v>63</v>
      </c>
      <c r="C2842" s="180" t="str">
        <f t="shared" si="44"/>
        <v>NSW</v>
      </c>
    </row>
    <row r="2843" spans="1:3">
      <c r="A2843" s="181">
        <v>1279</v>
      </c>
      <c r="B2843" s="181">
        <v>63</v>
      </c>
      <c r="C2843" s="180" t="str">
        <f t="shared" si="44"/>
        <v>NSW</v>
      </c>
    </row>
    <row r="2844" spans="1:3">
      <c r="A2844" s="181">
        <v>1280</v>
      </c>
      <c r="B2844" s="181">
        <v>63</v>
      </c>
      <c r="C2844" s="180" t="str">
        <f t="shared" si="44"/>
        <v>NSW</v>
      </c>
    </row>
    <row r="2845" spans="1:3">
      <c r="A2845" s="181">
        <v>1281</v>
      </c>
      <c r="B2845" s="181">
        <v>63</v>
      </c>
      <c r="C2845" s="180" t="str">
        <f t="shared" si="44"/>
        <v>NSW</v>
      </c>
    </row>
    <row r="2846" spans="1:3">
      <c r="A2846" s="181">
        <v>1282</v>
      </c>
      <c r="B2846" s="181">
        <v>63</v>
      </c>
      <c r="C2846" s="180" t="str">
        <f t="shared" si="44"/>
        <v>NSW</v>
      </c>
    </row>
    <row r="2847" spans="1:3">
      <c r="A2847" s="181">
        <v>1283</v>
      </c>
      <c r="B2847" s="181">
        <v>63</v>
      </c>
      <c r="C2847" s="180" t="str">
        <f t="shared" si="44"/>
        <v>NSW</v>
      </c>
    </row>
    <row r="2848" spans="1:3">
      <c r="A2848" s="181">
        <v>1284</v>
      </c>
      <c r="B2848" s="181">
        <v>63</v>
      </c>
      <c r="C2848" s="180" t="str">
        <f t="shared" si="44"/>
        <v>NSW</v>
      </c>
    </row>
    <row r="2849" spans="1:3">
      <c r="A2849" s="181">
        <v>1285</v>
      </c>
      <c r="B2849" s="181">
        <v>63</v>
      </c>
      <c r="C2849" s="180" t="str">
        <f t="shared" si="44"/>
        <v>NSW</v>
      </c>
    </row>
    <row r="2850" spans="1:3">
      <c r="A2850" s="181">
        <v>1286</v>
      </c>
      <c r="B2850" s="181">
        <v>63</v>
      </c>
      <c r="C2850" s="180" t="str">
        <f t="shared" si="44"/>
        <v>NSW</v>
      </c>
    </row>
    <row r="2851" spans="1:3">
      <c r="A2851" s="181">
        <v>1287</v>
      </c>
      <c r="B2851" s="181">
        <v>63</v>
      </c>
      <c r="C2851" s="180" t="str">
        <f t="shared" si="44"/>
        <v>NSW</v>
      </c>
    </row>
    <row r="2852" spans="1:3">
      <c r="A2852" s="181">
        <v>1288</v>
      </c>
      <c r="B2852" s="181">
        <v>63</v>
      </c>
      <c r="C2852" s="180" t="str">
        <f t="shared" si="44"/>
        <v>NSW</v>
      </c>
    </row>
    <row r="2853" spans="1:3">
      <c r="A2853" s="181">
        <v>1289</v>
      </c>
      <c r="B2853" s="181">
        <v>63</v>
      </c>
      <c r="C2853" s="180" t="str">
        <f t="shared" si="44"/>
        <v>NSW</v>
      </c>
    </row>
    <row r="2854" spans="1:3">
      <c r="A2854" s="181">
        <v>1290</v>
      </c>
      <c r="B2854" s="181">
        <v>63</v>
      </c>
      <c r="C2854" s="180" t="str">
        <f t="shared" si="44"/>
        <v>NSW</v>
      </c>
    </row>
    <row r="2855" spans="1:3">
      <c r="A2855" s="181">
        <v>1291</v>
      </c>
      <c r="B2855" s="181">
        <v>63</v>
      </c>
      <c r="C2855" s="180" t="str">
        <f t="shared" si="44"/>
        <v>NSW</v>
      </c>
    </row>
    <row r="2856" spans="1:3">
      <c r="A2856" s="181">
        <v>1292</v>
      </c>
      <c r="B2856" s="181">
        <v>63</v>
      </c>
      <c r="C2856" s="180" t="str">
        <f t="shared" si="44"/>
        <v>NSW</v>
      </c>
    </row>
    <row r="2857" spans="1:3">
      <c r="A2857" s="181">
        <v>1293</v>
      </c>
      <c r="B2857" s="181">
        <v>63</v>
      </c>
      <c r="C2857" s="180" t="str">
        <f t="shared" si="44"/>
        <v>NSW</v>
      </c>
    </row>
    <row r="2858" spans="1:3">
      <c r="A2858" s="181">
        <v>1294</v>
      </c>
      <c r="B2858" s="181">
        <v>63</v>
      </c>
      <c r="C2858" s="180" t="str">
        <f t="shared" si="44"/>
        <v>NSW</v>
      </c>
    </row>
    <row r="2859" spans="1:3">
      <c r="A2859" s="181">
        <v>1295</v>
      </c>
      <c r="B2859" s="181">
        <v>63</v>
      </c>
      <c r="C2859" s="180" t="str">
        <f t="shared" si="44"/>
        <v>NSW</v>
      </c>
    </row>
    <row r="2860" spans="1:3">
      <c r="A2860" s="181">
        <v>1296</v>
      </c>
      <c r="B2860" s="181">
        <v>63</v>
      </c>
      <c r="C2860" s="180" t="str">
        <f t="shared" si="44"/>
        <v>NSW</v>
      </c>
    </row>
    <row r="2861" spans="1:3">
      <c r="A2861" s="181">
        <v>1297</v>
      </c>
      <c r="B2861" s="181">
        <v>63</v>
      </c>
      <c r="C2861" s="180" t="str">
        <f t="shared" si="44"/>
        <v>NSW</v>
      </c>
    </row>
    <row r="2862" spans="1:3">
      <c r="A2862" s="181">
        <v>1298</v>
      </c>
      <c r="B2862" s="181">
        <v>63</v>
      </c>
      <c r="C2862" s="180" t="str">
        <f t="shared" si="44"/>
        <v>NSW</v>
      </c>
    </row>
    <row r="2863" spans="1:3">
      <c r="A2863" s="181">
        <v>1299</v>
      </c>
      <c r="B2863" s="181">
        <v>63</v>
      </c>
      <c r="C2863" s="180" t="str">
        <f t="shared" si="44"/>
        <v>NSW</v>
      </c>
    </row>
    <row r="2864" spans="1:3">
      <c r="A2864" s="181">
        <v>1300</v>
      </c>
      <c r="B2864" s="181">
        <v>63</v>
      </c>
      <c r="C2864" s="180" t="str">
        <f t="shared" si="44"/>
        <v>NSW</v>
      </c>
    </row>
    <row r="2865" spans="1:3">
      <c r="A2865" s="181">
        <v>1301</v>
      </c>
      <c r="B2865" s="181">
        <v>63</v>
      </c>
      <c r="C2865" s="180" t="str">
        <f t="shared" si="44"/>
        <v>NSW</v>
      </c>
    </row>
    <row r="2866" spans="1:3">
      <c r="A2866" s="181">
        <v>1302</v>
      </c>
      <c r="B2866" s="181">
        <v>63</v>
      </c>
      <c r="C2866" s="180" t="str">
        <f t="shared" si="44"/>
        <v>NSW</v>
      </c>
    </row>
    <row r="2867" spans="1:3">
      <c r="A2867" s="181">
        <v>1303</v>
      </c>
      <c r="B2867" s="181">
        <v>63</v>
      </c>
      <c r="C2867" s="180" t="str">
        <f t="shared" si="44"/>
        <v>NSW</v>
      </c>
    </row>
    <row r="2868" spans="1:3">
      <c r="A2868" s="181">
        <v>1304</v>
      </c>
      <c r="B2868" s="181">
        <v>63</v>
      </c>
      <c r="C2868" s="180" t="str">
        <f t="shared" si="44"/>
        <v>NSW</v>
      </c>
    </row>
    <row r="2869" spans="1:3">
      <c r="A2869" s="181">
        <v>1305</v>
      </c>
      <c r="B2869" s="181">
        <v>63</v>
      </c>
      <c r="C2869" s="180" t="str">
        <f t="shared" si="44"/>
        <v>NSW</v>
      </c>
    </row>
    <row r="2870" spans="1:3">
      <c r="A2870" s="181">
        <v>1306</v>
      </c>
      <c r="B2870" s="181">
        <v>63</v>
      </c>
      <c r="C2870" s="180" t="str">
        <f t="shared" si="44"/>
        <v>NSW</v>
      </c>
    </row>
    <row r="2871" spans="1:3">
      <c r="A2871" s="181">
        <v>1307</v>
      </c>
      <c r="B2871" s="181">
        <v>63</v>
      </c>
      <c r="C2871" s="180" t="str">
        <f t="shared" si="44"/>
        <v>NSW</v>
      </c>
    </row>
    <row r="2872" spans="1:3">
      <c r="A2872" s="181">
        <v>1308</v>
      </c>
      <c r="B2872" s="181">
        <v>63</v>
      </c>
      <c r="C2872" s="180" t="str">
        <f t="shared" si="44"/>
        <v>NSW</v>
      </c>
    </row>
    <row r="2873" spans="1:3">
      <c r="A2873" s="181">
        <v>1309</v>
      </c>
      <c r="B2873" s="181">
        <v>63</v>
      </c>
      <c r="C2873" s="180" t="str">
        <f t="shared" si="44"/>
        <v>NSW</v>
      </c>
    </row>
    <row r="2874" spans="1:3">
      <c r="A2874" s="181">
        <v>1310</v>
      </c>
      <c r="B2874" s="181">
        <v>63</v>
      </c>
      <c r="C2874" s="180" t="str">
        <f t="shared" si="44"/>
        <v>NSW</v>
      </c>
    </row>
    <row r="2875" spans="1:3">
      <c r="A2875" s="181">
        <v>1311</v>
      </c>
      <c r="B2875" s="181">
        <v>63</v>
      </c>
      <c r="C2875" s="180" t="str">
        <f t="shared" si="44"/>
        <v>NSW</v>
      </c>
    </row>
    <row r="2876" spans="1:3">
      <c r="A2876" s="181">
        <v>1312</v>
      </c>
      <c r="B2876" s="181">
        <v>63</v>
      </c>
      <c r="C2876" s="180" t="str">
        <f t="shared" si="44"/>
        <v>NSW</v>
      </c>
    </row>
    <row r="2877" spans="1:3">
      <c r="A2877" s="181">
        <v>1313</v>
      </c>
      <c r="B2877" s="181">
        <v>63</v>
      </c>
      <c r="C2877" s="180" t="str">
        <f t="shared" si="44"/>
        <v>NSW</v>
      </c>
    </row>
    <row r="2878" spans="1:3">
      <c r="A2878" s="181">
        <v>1314</v>
      </c>
      <c r="B2878" s="181">
        <v>63</v>
      </c>
      <c r="C2878" s="180" t="str">
        <f t="shared" si="44"/>
        <v>NSW</v>
      </c>
    </row>
    <row r="2879" spans="1:3">
      <c r="A2879" s="181">
        <v>1315</v>
      </c>
      <c r="B2879" s="181">
        <v>63</v>
      </c>
      <c r="C2879" s="180" t="str">
        <f t="shared" si="44"/>
        <v>NSW</v>
      </c>
    </row>
    <row r="2880" spans="1:3">
      <c r="A2880" s="181">
        <v>1316</v>
      </c>
      <c r="B2880" s="181">
        <v>63</v>
      </c>
      <c r="C2880" s="180" t="str">
        <f t="shared" si="44"/>
        <v>NSW</v>
      </c>
    </row>
    <row r="2881" spans="1:3">
      <c r="A2881" s="181">
        <v>1317</v>
      </c>
      <c r="B2881" s="181">
        <v>63</v>
      </c>
      <c r="C2881" s="180" t="str">
        <f t="shared" si="44"/>
        <v>NSW</v>
      </c>
    </row>
    <row r="2882" spans="1:3">
      <c r="A2882" s="181">
        <v>1318</v>
      </c>
      <c r="B2882" s="181">
        <v>63</v>
      </c>
      <c r="C2882" s="180" t="str">
        <f t="shared" ref="C2882:C2945" si="45">IF(OR(A2882&lt;=299,AND(A2882&lt;3000,A2882&gt;=1000)),"NSW",IF(AND(A2882&lt;=999,A2882&gt;=800),"NT",IF(OR(AND(A2882&lt;=8999,A2882&gt;=8000),AND(A2882&lt;=3999,A2882&gt;=3000)),"VIC",IF(OR(AND(A2882&lt;=9999,A2882&gt;=9000),AND(A2882&lt;=4999,A2882&gt;=4000)),"QLD",IF(AND(A2882&lt;=5999,A2882&gt;=5000),"SA",IF(AND(A2882&lt;=6999,A2882&gt;=6000),"WA","TAS"))))))</f>
        <v>NSW</v>
      </c>
    </row>
    <row r="2883" spans="1:3">
      <c r="A2883" s="181">
        <v>1319</v>
      </c>
      <c r="B2883" s="181">
        <v>63</v>
      </c>
      <c r="C2883" s="180" t="str">
        <f t="shared" si="45"/>
        <v>NSW</v>
      </c>
    </row>
    <row r="2884" spans="1:3">
      <c r="A2884" s="181">
        <v>1320</v>
      </c>
      <c r="B2884" s="181">
        <v>63</v>
      </c>
      <c r="C2884" s="180" t="str">
        <f t="shared" si="45"/>
        <v>NSW</v>
      </c>
    </row>
    <row r="2885" spans="1:3">
      <c r="A2885" s="181">
        <v>1321</v>
      </c>
      <c r="B2885" s="181">
        <v>63</v>
      </c>
      <c r="C2885" s="180" t="str">
        <f t="shared" si="45"/>
        <v>NSW</v>
      </c>
    </row>
    <row r="2886" spans="1:3">
      <c r="A2886" s="181">
        <v>1322</v>
      </c>
      <c r="B2886" s="181">
        <v>63</v>
      </c>
      <c r="C2886" s="180" t="str">
        <f t="shared" si="45"/>
        <v>NSW</v>
      </c>
    </row>
    <row r="2887" spans="1:3">
      <c r="A2887" s="181">
        <v>1323</v>
      </c>
      <c r="B2887" s="181">
        <v>63</v>
      </c>
      <c r="C2887" s="180" t="str">
        <f t="shared" si="45"/>
        <v>NSW</v>
      </c>
    </row>
    <row r="2888" spans="1:3">
      <c r="A2888" s="181">
        <v>1324</v>
      </c>
      <c r="B2888" s="181">
        <v>63</v>
      </c>
      <c r="C2888" s="180" t="str">
        <f t="shared" si="45"/>
        <v>NSW</v>
      </c>
    </row>
    <row r="2889" spans="1:3">
      <c r="A2889" s="181">
        <v>1325</v>
      </c>
      <c r="B2889" s="181">
        <v>63</v>
      </c>
      <c r="C2889" s="180" t="str">
        <f t="shared" si="45"/>
        <v>NSW</v>
      </c>
    </row>
    <row r="2890" spans="1:3">
      <c r="A2890" s="181">
        <v>1326</v>
      </c>
      <c r="B2890" s="181">
        <v>63</v>
      </c>
      <c r="C2890" s="180" t="str">
        <f t="shared" si="45"/>
        <v>NSW</v>
      </c>
    </row>
    <row r="2891" spans="1:3">
      <c r="A2891" s="181">
        <v>1327</v>
      </c>
      <c r="B2891" s="181">
        <v>63</v>
      </c>
      <c r="C2891" s="180" t="str">
        <f t="shared" si="45"/>
        <v>NSW</v>
      </c>
    </row>
    <row r="2892" spans="1:3">
      <c r="A2892" s="181">
        <v>1328</v>
      </c>
      <c r="B2892" s="181">
        <v>63</v>
      </c>
      <c r="C2892" s="180" t="str">
        <f t="shared" si="45"/>
        <v>NSW</v>
      </c>
    </row>
    <row r="2893" spans="1:3">
      <c r="A2893" s="181">
        <v>1329</v>
      </c>
      <c r="B2893" s="181">
        <v>63</v>
      </c>
      <c r="C2893" s="180" t="str">
        <f t="shared" si="45"/>
        <v>NSW</v>
      </c>
    </row>
    <row r="2894" spans="1:3">
      <c r="A2894" s="181">
        <v>1330</v>
      </c>
      <c r="B2894" s="181">
        <v>63</v>
      </c>
      <c r="C2894" s="180" t="str">
        <f t="shared" si="45"/>
        <v>NSW</v>
      </c>
    </row>
    <row r="2895" spans="1:3">
      <c r="A2895" s="181">
        <v>1331</v>
      </c>
      <c r="B2895" s="181">
        <v>63</v>
      </c>
      <c r="C2895" s="180" t="str">
        <f t="shared" si="45"/>
        <v>NSW</v>
      </c>
    </row>
    <row r="2896" spans="1:3">
      <c r="A2896" s="181">
        <v>1332</v>
      </c>
      <c r="B2896" s="181">
        <v>63</v>
      </c>
      <c r="C2896" s="180" t="str">
        <f t="shared" si="45"/>
        <v>NSW</v>
      </c>
    </row>
    <row r="2897" spans="1:3">
      <c r="A2897" s="181">
        <v>1333</v>
      </c>
      <c r="B2897" s="181">
        <v>63</v>
      </c>
      <c r="C2897" s="180" t="str">
        <f t="shared" si="45"/>
        <v>NSW</v>
      </c>
    </row>
    <row r="2898" spans="1:3">
      <c r="A2898" s="181">
        <v>1334</v>
      </c>
      <c r="B2898" s="181">
        <v>63</v>
      </c>
      <c r="C2898" s="180" t="str">
        <f t="shared" si="45"/>
        <v>NSW</v>
      </c>
    </row>
    <row r="2899" spans="1:3">
      <c r="A2899" s="181">
        <v>1335</v>
      </c>
      <c r="B2899" s="181">
        <v>63</v>
      </c>
      <c r="C2899" s="180" t="str">
        <f t="shared" si="45"/>
        <v>NSW</v>
      </c>
    </row>
    <row r="2900" spans="1:3">
      <c r="A2900" s="181">
        <v>1336</v>
      </c>
      <c r="B2900" s="181">
        <v>63</v>
      </c>
      <c r="C2900" s="180" t="str">
        <f t="shared" si="45"/>
        <v>NSW</v>
      </c>
    </row>
    <row r="2901" spans="1:3">
      <c r="A2901" s="181">
        <v>1337</v>
      </c>
      <c r="B2901" s="181">
        <v>63</v>
      </c>
      <c r="C2901" s="180" t="str">
        <f t="shared" si="45"/>
        <v>NSW</v>
      </c>
    </row>
    <row r="2902" spans="1:3">
      <c r="A2902" s="181">
        <v>1338</v>
      </c>
      <c r="B2902" s="181">
        <v>63</v>
      </c>
      <c r="C2902" s="180" t="str">
        <f t="shared" si="45"/>
        <v>NSW</v>
      </c>
    </row>
    <row r="2903" spans="1:3">
      <c r="A2903" s="181">
        <v>1339</v>
      </c>
      <c r="B2903" s="181">
        <v>63</v>
      </c>
      <c r="C2903" s="180" t="str">
        <f t="shared" si="45"/>
        <v>NSW</v>
      </c>
    </row>
    <row r="2904" spans="1:3">
      <c r="A2904" s="181">
        <v>1340</v>
      </c>
      <c r="B2904" s="181">
        <v>63</v>
      </c>
      <c r="C2904" s="180" t="str">
        <f t="shared" si="45"/>
        <v>NSW</v>
      </c>
    </row>
    <row r="2905" spans="1:3">
      <c r="A2905" s="181">
        <v>1341</v>
      </c>
      <c r="B2905" s="181">
        <v>63</v>
      </c>
      <c r="C2905" s="180" t="str">
        <f t="shared" si="45"/>
        <v>NSW</v>
      </c>
    </row>
    <row r="2906" spans="1:3">
      <c r="A2906" s="181">
        <v>1342</v>
      </c>
      <c r="B2906" s="181">
        <v>63</v>
      </c>
      <c r="C2906" s="180" t="str">
        <f t="shared" si="45"/>
        <v>NSW</v>
      </c>
    </row>
    <row r="2907" spans="1:3">
      <c r="A2907" s="181">
        <v>1343</v>
      </c>
      <c r="B2907" s="181">
        <v>63</v>
      </c>
      <c r="C2907" s="180" t="str">
        <f t="shared" si="45"/>
        <v>NSW</v>
      </c>
    </row>
    <row r="2908" spans="1:3">
      <c r="A2908" s="181">
        <v>1344</v>
      </c>
      <c r="B2908" s="181">
        <v>63</v>
      </c>
      <c r="C2908" s="180" t="str">
        <f t="shared" si="45"/>
        <v>NSW</v>
      </c>
    </row>
    <row r="2909" spans="1:3">
      <c r="A2909" s="181">
        <v>1345</v>
      </c>
      <c r="B2909" s="181">
        <v>63</v>
      </c>
      <c r="C2909" s="180" t="str">
        <f t="shared" si="45"/>
        <v>NSW</v>
      </c>
    </row>
    <row r="2910" spans="1:3">
      <c r="A2910" s="181">
        <v>1346</v>
      </c>
      <c r="B2910" s="181">
        <v>63</v>
      </c>
      <c r="C2910" s="180" t="str">
        <f t="shared" si="45"/>
        <v>NSW</v>
      </c>
    </row>
    <row r="2911" spans="1:3">
      <c r="A2911" s="181">
        <v>1347</v>
      </c>
      <c r="B2911" s="181">
        <v>63</v>
      </c>
      <c r="C2911" s="180" t="str">
        <f t="shared" si="45"/>
        <v>NSW</v>
      </c>
    </row>
    <row r="2912" spans="1:3">
      <c r="A2912" s="181">
        <v>1348</v>
      </c>
      <c r="B2912" s="181">
        <v>63</v>
      </c>
      <c r="C2912" s="180" t="str">
        <f t="shared" si="45"/>
        <v>NSW</v>
      </c>
    </row>
    <row r="2913" spans="1:3">
      <c r="A2913" s="181">
        <v>1349</v>
      </c>
      <c r="B2913" s="181">
        <v>63</v>
      </c>
      <c r="C2913" s="180" t="str">
        <f t="shared" si="45"/>
        <v>NSW</v>
      </c>
    </row>
    <row r="2914" spans="1:3">
      <c r="A2914" s="181">
        <v>1350</v>
      </c>
      <c r="B2914" s="181">
        <v>63</v>
      </c>
      <c r="C2914" s="180" t="str">
        <f t="shared" si="45"/>
        <v>NSW</v>
      </c>
    </row>
    <row r="2915" spans="1:3">
      <c r="A2915" s="181">
        <v>1355</v>
      </c>
      <c r="B2915" s="181">
        <v>63</v>
      </c>
      <c r="C2915" s="180" t="str">
        <f t="shared" si="45"/>
        <v>NSW</v>
      </c>
    </row>
    <row r="2916" spans="1:3">
      <c r="A2916" s="181">
        <v>1356</v>
      </c>
      <c r="B2916" s="181">
        <v>63</v>
      </c>
      <c r="C2916" s="180" t="str">
        <f t="shared" si="45"/>
        <v>NSW</v>
      </c>
    </row>
    <row r="2917" spans="1:3">
      <c r="A2917" s="181">
        <v>1357</v>
      </c>
      <c r="B2917" s="181">
        <v>63</v>
      </c>
      <c r="C2917" s="180" t="str">
        <f t="shared" si="45"/>
        <v>NSW</v>
      </c>
    </row>
    <row r="2918" spans="1:3">
      <c r="A2918" s="181">
        <v>1358</v>
      </c>
      <c r="B2918" s="181">
        <v>63</v>
      </c>
      <c r="C2918" s="180" t="str">
        <f t="shared" si="45"/>
        <v>NSW</v>
      </c>
    </row>
    <row r="2919" spans="1:3">
      <c r="A2919" s="181">
        <v>1359</v>
      </c>
      <c r="B2919" s="181">
        <v>63</v>
      </c>
      <c r="C2919" s="180" t="str">
        <f t="shared" si="45"/>
        <v>NSW</v>
      </c>
    </row>
    <row r="2920" spans="1:3">
      <c r="A2920" s="181">
        <v>1360</v>
      </c>
      <c r="B2920" s="181">
        <v>63</v>
      </c>
      <c r="C2920" s="180" t="str">
        <f t="shared" si="45"/>
        <v>NSW</v>
      </c>
    </row>
    <row r="2921" spans="1:3">
      <c r="A2921" s="181">
        <v>1362</v>
      </c>
      <c r="B2921" s="181">
        <v>63</v>
      </c>
      <c r="C2921" s="180" t="str">
        <f t="shared" si="45"/>
        <v>NSW</v>
      </c>
    </row>
    <row r="2922" spans="1:3">
      <c r="A2922" s="181">
        <v>1363</v>
      </c>
      <c r="B2922" s="181">
        <v>63</v>
      </c>
      <c r="C2922" s="180" t="str">
        <f t="shared" si="45"/>
        <v>NSW</v>
      </c>
    </row>
    <row r="2923" spans="1:3">
      <c r="A2923" s="181">
        <v>1400</v>
      </c>
      <c r="B2923" s="181">
        <v>63</v>
      </c>
      <c r="C2923" s="180" t="str">
        <f t="shared" si="45"/>
        <v>NSW</v>
      </c>
    </row>
    <row r="2924" spans="1:3">
      <c r="A2924" s="181">
        <v>1401</v>
      </c>
      <c r="B2924" s="181">
        <v>63</v>
      </c>
      <c r="C2924" s="180" t="str">
        <f t="shared" si="45"/>
        <v>NSW</v>
      </c>
    </row>
    <row r="2925" spans="1:3">
      <c r="A2925" s="181">
        <v>1402</v>
      </c>
      <c r="B2925" s="181">
        <v>63</v>
      </c>
      <c r="C2925" s="180" t="str">
        <f t="shared" si="45"/>
        <v>NSW</v>
      </c>
    </row>
    <row r="2926" spans="1:3">
      <c r="A2926" s="181">
        <v>1403</v>
      </c>
      <c r="B2926" s="181">
        <v>63</v>
      </c>
      <c r="C2926" s="180" t="str">
        <f t="shared" si="45"/>
        <v>NSW</v>
      </c>
    </row>
    <row r="2927" spans="1:3">
      <c r="A2927" s="181">
        <v>1404</v>
      </c>
      <c r="B2927" s="181">
        <v>63</v>
      </c>
      <c r="C2927" s="180" t="str">
        <f t="shared" si="45"/>
        <v>NSW</v>
      </c>
    </row>
    <row r="2928" spans="1:3">
      <c r="A2928" s="181">
        <v>1405</v>
      </c>
      <c r="B2928" s="181">
        <v>63</v>
      </c>
      <c r="C2928" s="180" t="str">
        <f t="shared" si="45"/>
        <v>NSW</v>
      </c>
    </row>
    <row r="2929" spans="1:3">
      <c r="A2929" s="181">
        <v>1406</v>
      </c>
      <c r="B2929" s="181">
        <v>63</v>
      </c>
      <c r="C2929" s="180" t="str">
        <f t="shared" si="45"/>
        <v>NSW</v>
      </c>
    </row>
    <row r="2930" spans="1:3">
      <c r="A2930" s="181">
        <v>1407</v>
      </c>
      <c r="B2930" s="181">
        <v>63</v>
      </c>
      <c r="C2930" s="180" t="str">
        <f t="shared" si="45"/>
        <v>NSW</v>
      </c>
    </row>
    <row r="2931" spans="1:3">
      <c r="A2931" s="181">
        <v>1408</v>
      </c>
      <c r="B2931" s="181">
        <v>63</v>
      </c>
      <c r="C2931" s="180" t="str">
        <f t="shared" si="45"/>
        <v>NSW</v>
      </c>
    </row>
    <row r="2932" spans="1:3">
      <c r="A2932" s="181">
        <v>1409</v>
      </c>
      <c r="B2932" s="181">
        <v>63</v>
      </c>
      <c r="C2932" s="180" t="str">
        <f t="shared" si="45"/>
        <v>NSW</v>
      </c>
    </row>
    <row r="2933" spans="1:3">
      <c r="A2933" s="181">
        <v>1410</v>
      </c>
      <c r="B2933" s="181">
        <v>63</v>
      </c>
      <c r="C2933" s="180" t="str">
        <f t="shared" si="45"/>
        <v>NSW</v>
      </c>
    </row>
    <row r="2934" spans="1:3">
      <c r="A2934" s="181">
        <v>1411</v>
      </c>
      <c r="B2934" s="181">
        <v>63</v>
      </c>
      <c r="C2934" s="180" t="str">
        <f t="shared" si="45"/>
        <v>NSW</v>
      </c>
    </row>
    <row r="2935" spans="1:3">
      <c r="A2935" s="181">
        <v>1412</v>
      </c>
      <c r="B2935" s="181">
        <v>63</v>
      </c>
      <c r="C2935" s="180" t="str">
        <f t="shared" si="45"/>
        <v>NSW</v>
      </c>
    </row>
    <row r="2936" spans="1:3">
      <c r="A2936" s="181">
        <v>1413</v>
      </c>
      <c r="B2936" s="181">
        <v>63</v>
      </c>
      <c r="C2936" s="180" t="str">
        <f t="shared" si="45"/>
        <v>NSW</v>
      </c>
    </row>
    <row r="2937" spans="1:3">
      <c r="A2937" s="181">
        <v>1414</v>
      </c>
      <c r="B2937" s="181">
        <v>63</v>
      </c>
      <c r="C2937" s="180" t="str">
        <f t="shared" si="45"/>
        <v>NSW</v>
      </c>
    </row>
    <row r="2938" spans="1:3">
      <c r="A2938" s="181">
        <v>1415</v>
      </c>
      <c r="B2938" s="181">
        <v>63</v>
      </c>
      <c r="C2938" s="180" t="str">
        <f t="shared" si="45"/>
        <v>NSW</v>
      </c>
    </row>
    <row r="2939" spans="1:3">
      <c r="A2939" s="181">
        <v>1416</v>
      </c>
      <c r="B2939" s="181">
        <v>63</v>
      </c>
      <c r="C2939" s="180" t="str">
        <f t="shared" si="45"/>
        <v>NSW</v>
      </c>
    </row>
    <row r="2940" spans="1:3">
      <c r="A2940" s="181">
        <v>1417</v>
      </c>
      <c r="B2940" s="181">
        <v>63</v>
      </c>
      <c r="C2940" s="180" t="str">
        <f t="shared" si="45"/>
        <v>NSW</v>
      </c>
    </row>
    <row r="2941" spans="1:3">
      <c r="A2941" s="181">
        <v>1418</v>
      </c>
      <c r="B2941" s="181">
        <v>63</v>
      </c>
      <c r="C2941" s="180" t="str">
        <f t="shared" si="45"/>
        <v>NSW</v>
      </c>
    </row>
    <row r="2942" spans="1:3">
      <c r="A2942" s="181">
        <v>1419</v>
      </c>
      <c r="B2942" s="181">
        <v>63</v>
      </c>
      <c r="C2942" s="180" t="str">
        <f t="shared" si="45"/>
        <v>NSW</v>
      </c>
    </row>
    <row r="2943" spans="1:3">
      <c r="A2943" s="181">
        <v>1420</v>
      </c>
      <c r="B2943" s="181">
        <v>63</v>
      </c>
      <c r="C2943" s="180" t="str">
        <f t="shared" si="45"/>
        <v>NSW</v>
      </c>
    </row>
    <row r="2944" spans="1:3">
      <c r="A2944" s="181">
        <v>1421</v>
      </c>
      <c r="B2944" s="181">
        <v>63</v>
      </c>
      <c r="C2944" s="180" t="str">
        <f t="shared" si="45"/>
        <v>NSW</v>
      </c>
    </row>
    <row r="2945" spans="1:3">
      <c r="A2945" s="181">
        <v>1422</v>
      </c>
      <c r="B2945" s="181">
        <v>63</v>
      </c>
      <c r="C2945" s="180" t="str">
        <f t="shared" si="45"/>
        <v>NSW</v>
      </c>
    </row>
    <row r="2946" spans="1:3">
      <c r="A2946" s="181">
        <v>1423</v>
      </c>
      <c r="B2946" s="181">
        <v>63</v>
      </c>
      <c r="C2946" s="180" t="str">
        <f t="shared" ref="C2946:C3009" si="46">IF(OR(A2946&lt;=299,AND(A2946&lt;3000,A2946&gt;=1000)),"NSW",IF(AND(A2946&lt;=999,A2946&gt;=800),"NT",IF(OR(AND(A2946&lt;=8999,A2946&gt;=8000),AND(A2946&lt;=3999,A2946&gt;=3000)),"VIC",IF(OR(AND(A2946&lt;=9999,A2946&gt;=9000),AND(A2946&lt;=4999,A2946&gt;=4000)),"QLD",IF(AND(A2946&lt;=5999,A2946&gt;=5000),"SA",IF(AND(A2946&lt;=6999,A2946&gt;=6000),"WA","TAS"))))))</f>
        <v>NSW</v>
      </c>
    </row>
    <row r="2947" spans="1:3">
      <c r="A2947" s="181">
        <v>1424</v>
      </c>
      <c r="B2947" s="181">
        <v>63</v>
      </c>
      <c r="C2947" s="180" t="str">
        <f t="shared" si="46"/>
        <v>NSW</v>
      </c>
    </row>
    <row r="2948" spans="1:3">
      <c r="A2948" s="181">
        <v>1425</v>
      </c>
      <c r="B2948" s="181">
        <v>63</v>
      </c>
      <c r="C2948" s="180" t="str">
        <f t="shared" si="46"/>
        <v>NSW</v>
      </c>
    </row>
    <row r="2949" spans="1:3">
      <c r="A2949" s="181">
        <v>1426</v>
      </c>
      <c r="B2949" s="181">
        <v>63</v>
      </c>
      <c r="C2949" s="180" t="str">
        <f t="shared" si="46"/>
        <v>NSW</v>
      </c>
    </row>
    <row r="2950" spans="1:3">
      <c r="A2950" s="181">
        <v>1427</v>
      </c>
      <c r="B2950" s="181">
        <v>63</v>
      </c>
      <c r="C2950" s="180" t="str">
        <f t="shared" si="46"/>
        <v>NSW</v>
      </c>
    </row>
    <row r="2951" spans="1:3">
      <c r="A2951" s="181">
        <v>1428</v>
      </c>
      <c r="B2951" s="181">
        <v>63</v>
      </c>
      <c r="C2951" s="180" t="str">
        <f t="shared" si="46"/>
        <v>NSW</v>
      </c>
    </row>
    <row r="2952" spans="1:3">
      <c r="A2952" s="181">
        <v>1429</v>
      </c>
      <c r="B2952" s="181">
        <v>63</v>
      </c>
      <c r="C2952" s="180" t="str">
        <f t="shared" si="46"/>
        <v>NSW</v>
      </c>
    </row>
    <row r="2953" spans="1:3">
      <c r="A2953" s="181">
        <v>1430</v>
      </c>
      <c r="B2953" s="181">
        <v>63</v>
      </c>
      <c r="C2953" s="180" t="str">
        <f t="shared" si="46"/>
        <v>NSW</v>
      </c>
    </row>
    <row r="2954" spans="1:3">
      <c r="A2954" s="181">
        <v>1431</v>
      </c>
      <c r="B2954" s="181">
        <v>63</v>
      </c>
      <c r="C2954" s="180" t="str">
        <f t="shared" si="46"/>
        <v>NSW</v>
      </c>
    </row>
    <row r="2955" spans="1:3">
      <c r="A2955" s="181">
        <v>1432</v>
      </c>
      <c r="B2955" s="181">
        <v>63</v>
      </c>
      <c r="C2955" s="180" t="str">
        <f t="shared" si="46"/>
        <v>NSW</v>
      </c>
    </row>
    <row r="2956" spans="1:3">
      <c r="A2956" s="181">
        <v>1433</v>
      </c>
      <c r="B2956" s="181">
        <v>63</v>
      </c>
      <c r="C2956" s="180" t="str">
        <f t="shared" si="46"/>
        <v>NSW</v>
      </c>
    </row>
    <row r="2957" spans="1:3">
      <c r="A2957" s="181">
        <v>1434</v>
      </c>
      <c r="B2957" s="181">
        <v>63</v>
      </c>
      <c r="C2957" s="180" t="str">
        <f t="shared" si="46"/>
        <v>NSW</v>
      </c>
    </row>
    <row r="2958" spans="1:3">
      <c r="A2958" s="181">
        <v>1435</v>
      </c>
      <c r="B2958" s="181">
        <v>63</v>
      </c>
      <c r="C2958" s="180" t="str">
        <f t="shared" si="46"/>
        <v>NSW</v>
      </c>
    </row>
    <row r="2959" spans="1:3">
      <c r="A2959" s="181">
        <v>1436</v>
      </c>
      <c r="B2959" s="181">
        <v>63</v>
      </c>
      <c r="C2959" s="180" t="str">
        <f t="shared" si="46"/>
        <v>NSW</v>
      </c>
    </row>
    <row r="2960" spans="1:3">
      <c r="A2960" s="181">
        <v>1437</v>
      </c>
      <c r="B2960" s="181">
        <v>63</v>
      </c>
      <c r="C2960" s="180" t="str">
        <f t="shared" si="46"/>
        <v>NSW</v>
      </c>
    </row>
    <row r="2961" spans="1:3">
      <c r="A2961" s="181">
        <v>1438</v>
      </c>
      <c r="B2961" s="181">
        <v>63</v>
      </c>
      <c r="C2961" s="180" t="str">
        <f t="shared" si="46"/>
        <v>NSW</v>
      </c>
    </row>
    <row r="2962" spans="1:3">
      <c r="A2962" s="181">
        <v>1439</v>
      </c>
      <c r="B2962" s="181">
        <v>63</v>
      </c>
      <c r="C2962" s="180" t="str">
        <f t="shared" si="46"/>
        <v>NSW</v>
      </c>
    </row>
    <row r="2963" spans="1:3">
      <c r="A2963" s="181">
        <v>1440</v>
      </c>
      <c r="B2963" s="181">
        <v>63</v>
      </c>
      <c r="C2963" s="180" t="str">
        <f t="shared" si="46"/>
        <v>NSW</v>
      </c>
    </row>
    <row r="2964" spans="1:3">
      <c r="A2964" s="181">
        <v>1441</v>
      </c>
      <c r="B2964" s="181">
        <v>63</v>
      </c>
      <c r="C2964" s="180" t="str">
        <f t="shared" si="46"/>
        <v>NSW</v>
      </c>
    </row>
    <row r="2965" spans="1:3">
      <c r="A2965" s="181">
        <v>1442</v>
      </c>
      <c r="B2965" s="181">
        <v>63</v>
      </c>
      <c r="C2965" s="180" t="str">
        <f t="shared" si="46"/>
        <v>NSW</v>
      </c>
    </row>
    <row r="2966" spans="1:3">
      <c r="A2966" s="181">
        <v>1443</v>
      </c>
      <c r="B2966" s="181">
        <v>63</v>
      </c>
      <c r="C2966" s="180" t="str">
        <f t="shared" si="46"/>
        <v>NSW</v>
      </c>
    </row>
    <row r="2967" spans="1:3">
      <c r="A2967" s="181">
        <v>1444</v>
      </c>
      <c r="B2967" s="181">
        <v>63</v>
      </c>
      <c r="C2967" s="180" t="str">
        <f t="shared" si="46"/>
        <v>NSW</v>
      </c>
    </row>
    <row r="2968" spans="1:3">
      <c r="A2968" s="181">
        <v>1445</v>
      </c>
      <c r="B2968" s="181">
        <v>63</v>
      </c>
      <c r="C2968" s="180" t="str">
        <f t="shared" si="46"/>
        <v>NSW</v>
      </c>
    </row>
    <row r="2969" spans="1:3">
      <c r="A2969" s="181">
        <v>1450</v>
      </c>
      <c r="B2969" s="181">
        <v>63</v>
      </c>
      <c r="C2969" s="180" t="str">
        <f t="shared" si="46"/>
        <v>NSW</v>
      </c>
    </row>
    <row r="2970" spans="1:3">
      <c r="A2970" s="181">
        <v>1452</v>
      </c>
      <c r="B2970" s="181">
        <v>63</v>
      </c>
      <c r="C2970" s="180" t="str">
        <f t="shared" si="46"/>
        <v>NSW</v>
      </c>
    </row>
    <row r="2971" spans="1:3">
      <c r="A2971" s="181">
        <v>1453</v>
      </c>
      <c r="B2971" s="181">
        <v>63</v>
      </c>
      <c r="C2971" s="180" t="str">
        <f t="shared" si="46"/>
        <v>NSW</v>
      </c>
    </row>
    <row r="2972" spans="1:3">
      <c r="A2972" s="181">
        <v>1454</v>
      </c>
      <c r="B2972" s="181">
        <v>63</v>
      </c>
      <c r="C2972" s="180" t="str">
        <f t="shared" si="46"/>
        <v>NSW</v>
      </c>
    </row>
    <row r="2973" spans="1:3">
      <c r="A2973" s="181">
        <v>1455</v>
      </c>
      <c r="B2973" s="181">
        <v>63</v>
      </c>
      <c r="C2973" s="180" t="str">
        <f t="shared" si="46"/>
        <v>NSW</v>
      </c>
    </row>
    <row r="2974" spans="1:3">
      <c r="A2974" s="181">
        <v>1456</v>
      </c>
      <c r="B2974" s="181">
        <v>63</v>
      </c>
      <c r="C2974" s="180" t="str">
        <f t="shared" si="46"/>
        <v>NSW</v>
      </c>
    </row>
    <row r="2975" spans="1:3">
      <c r="A2975" s="181">
        <v>1457</v>
      </c>
      <c r="B2975" s="181">
        <v>63</v>
      </c>
      <c r="C2975" s="180" t="str">
        <f t="shared" si="46"/>
        <v>NSW</v>
      </c>
    </row>
    <row r="2976" spans="1:3">
      <c r="A2976" s="181">
        <v>1458</v>
      </c>
      <c r="B2976" s="181">
        <v>63</v>
      </c>
      <c r="C2976" s="180" t="str">
        <f t="shared" si="46"/>
        <v>NSW</v>
      </c>
    </row>
    <row r="2977" spans="1:3">
      <c r="A2977" s="181">
        <v>1459</v>
      </c>
      <c r="B2977" s="181">
        <v>63</v>
      </c>
      <c r="C2977" s="180" t="str">
        <f t="shared" si="46"/>
        <v>NSW</v>
      </c>
    </row>
    <row r="2978" spans="1:3">
      <c r="A2978" s="181">
        <v>1460</v>
      </c>
      <c r="B2978" s="181">
        <v>63</v>
      </c>
      <c r="C2978" s="180" t="str">
        <f t="shared" si="46"/>
        <v>NSW</v>
      </c>
    </row>
    <row r="2979" spans="1:3">
      <c r="A2979" s="181">
        <v>1461</v>
      </c>
      <c r="B2979" s="181">
        <v>63</v>
      </c>
      <c r="C2979" s="180" t="str">
        <f t="shared" si="46"/>
        <v>NSW</v>
      </c>
    </row>
    <row r="2980" spans="1:3">
      <c r="A2980" s="181">
        <v>1462</v>
      </c>
      <c r="B2980" s="181">
        <v>63</v>
      </c>
      <c r="C2980" s="180" t="str">
        <f t="shared" si="46"/>
        <v>NSW</v>
      </c>
    </row>
    <row r="2981" spans="1:3">
      <c r="A2981" s="181">
        <v>1463</v>
      </c>
      <c r="B2981" s="181">
        <v>63</v>
      </c>
      <c r="C2981" s="180" t="str">
        <f t="shared" si="46"/>
        <v>NSW</v>
      </c>
    </row>
    <row r="2982" spans="1:3">
      <c r="A2982" s="181">
        <v>1465</v>
      </c>
      <c r="B2982" s="181">
        <v>63</v>
      </c>
      <c r="C2982" s="180" t="str">
        <f t="shared" si="46"/>
        <v>NSW</v>
      </c>
    </row>
    <row r="2983" spans="1:3">
      <c r="A2983" s="181">
        <v>1467</v>
      </c>
      <c r="B2983" s="181">
        <v>63</v>
      </c>
      <c r="C2983" s="180" t="str">
        <f t="shared" si="46"/>
        <v>NSW</v>
      </c>
    </row>
    <row r="2984" spans="1:3">
      <c r="A2984" s="181">
        <v>1468</v>
      </c>
      <c r="B2984" s="181">
        <v>63</v>
      </c>
      <c r="C2984" s="180" t="str">
        <f t="shared" si="46"/>
        <v>NSW</v>
      </c>
    </row>
    <row r="2985" spans="1:3">
      <c r="A2985" s="181">
        <v>1470</v>
      </c>
      <c r="B2985" s="181">
        <v>63</v>
      </c>
      <c r="C2985" s="180" t="str">
        <f t="shared" si="46"/>
        <v>NSW</v>
      </c>
    </row>
    <row r="2986" spans="1:3">
      <c r="A2986" s="181">
        <v>1472</v>
      </c>
      <c r="B2986" s="181">
        <v>63</v>
      </c>
      <c r="C2986" s="180" t="str">
        <f t="shared" si="46"/>
        <v>NSW</v>
      </c>
    </row>
    <row r="2987" spans="1:3">
      <c r="A2987" s="181">
        <v>1474</v>
      </c>
      <c r="B2987" s="181">
        <v>63</v>
      </c>
      <c r="C2987" s="180" t="str">
        <f t="shared" si="46"/>
        <v>NSW</v>
      </c>
    </row>
    <row r="2988" spans="1:3">
      <c r="A2988" s="181">
        <v>1475</v>
      </c>
      <c r="B2988" s="181">
        <v>63</v>
      </c>
      <c r="C2988" s="180" t="str">
        <f t="shared" si="46"/>
        <v>NSW</v>
      </c>
    </row>
    <row r="2989" spans="1:3">
      <c r="A2989" s="181">
        <v>1476</v>
      </c>
      <c r="B2989" s="181">
        <v>63</v>
      </c>
      <c r="C2989" s="180" t="str">
        <f t="shared" si="46"/>
        <v>NSW</v>
      </c>
    </row>
    <row r="2990" spans="1:3">
      <c r="A2990" s="181">
        <v>1477</v>
      </c>
      <c r="B2990" s="181">
        <v>63</v>
      </c>
      <c r="C2990" s="180" t="str">
        <f t="shared" si="46"/>
        <v>NSW</v>
      </c>
    </row>
    <row r="2991" spans="1:3">
      <c r="A2991" s="181">
        <v>1478</v>
      </c>
      <c r="B2991" s="181">
        <v>63</v>
      </c>
      <c r="C2991" s="180" t="str">
        <f t="shared" si="46"/>
        <v>NSW</v>
      </c>
    </row>
    <row r="2992" spans="1:3">
      <c r="A2992" s="181">
        <v>1479</v>
      </c>
      <c r="B2992" s="181">
        <v>63</v>
      </c>
      <c r="C2992" s="180" t="str">
        <f t="shared" si="46"/>
        <v>NSW</v>
      </c>
    </row>
    <row r="2993" spans="1:3">
      <c r="A2993" s="181">
        <v>1480</v>
      </c>
      <c r="B2993" s="181">
        <v>63</v>
      </c>
      <c r="C2993" s="180" t="str">
        <f t="shared" si="46"/>
        <v>NSW</v>
      </c>
    </row>
    <row r="2994" spans="1:3">
      <c r="A2994" s="181">
        <v>1481</v>
      </c>
      <c r="B2994" s="181">
        <v>63</v>
      </c>
      <c r="C2994" s="180" t="str">
        <f t="shared" si="46"/>
        <v>NSW</v>
      </c>
    </row>
    <row r="2995" spans="1:3">
      <c r="A2995" s="181">
        <v>1482</v>
      </c>
      <c r="B2995" s="181">
        <v>63</v>
      </c>
      <c r="C2995" s="180" t="str">
        <f t="shared" si="46"/>
        <v>NSW</v>
      </c>
    </row>
    <row r="2996" spans="1:3">
      <c r="A2996" s="181">
        <v>1484</v>
      </c>
      <c r="B2996" s="181">
        <v>63</v>
      </c>
      <c r="C2996" s="180" t="str">
        <f t="shared" si="46"/>
        <v>NSW</v>
      </c>
    </row>
    <row r="2997" spans="1:3">
      <c r="A2997" s="181">
        <v>1485</v>
      </c>
      <c r="B2997" s="181">
        <v>63</v>
      </c>
      <c r="C2997" s="180" t="str">
        <f t="shared" si="46"/>
        <v>NSW</v>
      </c>
    </row>
    <row r="2998" spans="1:3">
      <c r="A2998" s="181">
        <v>1487</v>
      </c>
      <c r="B2998" s="181">
        <v>63</v>
      </c>
      <c r="C2998" s="180" t="str">
        <f t="shared" si="46"/>
        <v>NSW</v>
      </c>
    </row>
    <row r="2999" spans="1:3">
      <c r="A2999" s="181">
        <v>1490</v>
      </c>
      <c r="B2999" s="181">
        <v>63</v>
      </c>
      <c r="C2999" s="180" t="str">
        <f t="shared" si="46"/>
        <v>NSW</v>
      </c>
    </row>
    <row r="3000" spans="1:3">
      <c r="A3000" s="181">
        <v>1493</v>
      </c>
      <c r="B3000" s="181">
        <v>63</v>
      </c>
      <c r="C3000" s="180" t="str">
        <f t="shared" si="46"/>
        <v>NSW</v>
      </c>
    </row>
    <row r="3001" spans="1:3">
      <c r="A3001" s="181">
        <v>1495</v>
      </c>
      <c r="B3001" s="181">
        <v>63</v>
      </c>
      <c r="C3001" s="180" t="str">
        <f t="shared" si="46"/>
        <v>NSW</v>
      </c>
    </row>
    <row r="3002" spans="1:3">
      <c r="A3002" s="181">
        <v>1499</v>
      </c>
      <c r="B3002" s="181">
        <v>63</v>
      </c>
      <c r="C3002" s="180" t="str">
        <f t="shared" si="46"/>
        <v>NSW</v>
      </c>
    </row>
    <row r="3003" spans="1:3">
      <c r="A3003" s="181">
        <v>1502</v>
      </c>
      <c r="B3003" s="181">
        <v>63</v>
      </c>
      <c r="C3003" s="180" t="str">
        <f t="shared" si="46"/>
        <v>NSW</v>
      </c>
    </row>
    <row r="3004" spans="1:3">
      <c r="A3004" s="181">
        <v>1503</v>
      </c>
      <c r="B3004" s="181">
        <v>63</v>
      </c>
      <c r="C3004" s="180" t="str">
        <f t="shared" si="46"/>
        <v>NSW</v>
      </c>
    </row>
    <row r="3005" spans="1:3">
      <c r="A3005" s="181">
        <v>1504</v>
      </c>
      <c r="B3005" s="181">
        <v>63</v>
      </c>
      <c r="C3005" s="180" t="str">
        <f t="shared" si="46"/>
        <v>NSW</v>
      </c>
    </row>
    <row r="3006" spans="1:3">
      <c r="A3006" s="181">
        <v>1505</v>
      </c>
      <c r="B3006" s="181">
        <v>63</v>
      </c>
      <c r="C3006" s="180" t="str">
        <f t="shared" si="46"/>
        <v>NSW</v>
      </c>
    </row>
    <row r="3007" spans="1:3">
      <c r="A3007" s="181">
        <v>1506</v>
      </c>
      <c r="B3007" s="181">
        <v>63</v>
      </c>
      <c r="C3007" s="180" t="str">
        <f t="shared" si="46"/>
        <v>NSW</v>
      </c>
    </row>
    <row r="3008" spans="1:3">
      <c r="A3008" s="181">
        <v>1507</v>
      </c>
      <c r="B3008" s="181">
        <v>63</v>
      </c>
      <c r="C3008" s="180" t="str">
        <f t="shared" si="46"/>
        <v>NSW</v>
      </c>
    </row>
    <row r="3009" spans="1:3">
      <c r="A3009" s="181">
        <v>1508</v>
      </c>
      <c r="B3009" s="181">
        <v>63</v>
      </c>
      <c r="C3009" s="180" t="str">
        <f t="shared" si="46"/>
        <v>NSW</v>
      </c>
    </row>
    <row r="3010" spans="1:3">
      <c r="A3010" s="181">
        <v>1509</v>
      </c>
      <c r="B3010" s="181">
        <v>63</v>
      </c>
      <c r="C3010" s="180" t="str">
        <f t="shared" ref="C3010:C3073" si="47">IF(OR(A3010&lt;=299,AND(A3010&lt;3000,A3010&gt;=1000)),"NSW",IF(AND(A3010&lt;=999,A3010&gt;=800),"NT",IF(OR(AND(A3010&lt;=8999,A3010&gt;=8000),AND(A3010&lt;=3999,A3010&gt;=3000)),"VIC",IF(OR(AND(A3010&lt;=9999,A3010&gt;=9000),AND(A3010&lt;=4999,A3010&gt;=4000)),"QLD",IF(AND(A3010&lt;=5999,A3010&gt;=5000),"SA",IF(AND(A3010&lt;=6999,A3010&gt;=6000),"WA","TAS"))))))</f>
        <v>NSW</v>
      </c>
    </row>
    <row r="3011" spans="1:3">
      <c r="A3011" s="181">
        <v>1510</v>
      </c>
      <c r="B3011" s="181">
        <v>63</v>
      </c>
      <c r="C3011" s="180" t="str">
        <f t="shared" si="47"/>
        <v>NSW</v>
      </c>
    </row>
    <row r="3012" spans="1:3">
      <c r="A3012" s="181">
        <v>1511</v>
      </c>
      <c r="B3012" s="181">
        <v>63</v>
      </c>
      <c r="C3012" s="180" t="str">
        <f t="shared" si="47"/>
        <v>NSW</v>
      </c>
    </row>
    <row r="3013" spans="1:3">
      <c r="A3013" s="181">
        <v>1515</v>
      </c>
      <c r="B3013" s="181">
        <v>63</v>
      </c>
      <c r="C3013" s="180" t="str">
        <f t="shared" si="47"/>
        <v>NSW</v>
      </c>
    </row>
    <row r="3014" spans="1:3">
      <c r="A3014" s="181">
        <v>1516</v>
      </c>
      <c r="B3014" s="181">
        <v>63</v>
      </c>
      <c r="C3014" s="180" t="str">
        <f t="shared" si="47"/>
        <v>NSW</v>
      </c>
    </row>
    <row r="3015" spans="1:3">
      <c r="A3015" s="181">
        <v>1517</v>
      </c>
      <c r="B3015" s="181">
        <v>63</v>
      </c>
      <c r="C3015" s="180" t="str">
        <f t="shared" si="47"/>
        <v>NSW</v>
      </c>
    </row>
    <row r="3016" spans="1:3">
      <c r="A3016" s="181">
        <v>1544</v>
      </c>
      <c r="B3016" s="181">
        <v>63</v>
      </c>
      <c r="C3016" s="180" t="str">
        <f t="shared" si="47"/>
        <v>NSW</v>
      </c>
    </row>
    <row r="3017" spans="1:3">
      <c r="A3017" s="181">
        <v>1545</v>
      </c>
      <c r="B3017" s="181">
        <v>63</v>
      </c>
      <c r="C3017" s="180" t="str">
        <f t="shared" si="47"/>
        <v>NSW</v>
      </c>
    </row>
    <row r="3018" spans="1:3">
      <c r="A3018" s="181">
        <v>1546</v>
      </c>
      <c r="B3018" s="181">
        <v>63</v>
      </c>
      <c r="C3018" s="180" t="str">
        <f t="shared" si="47"/>
        <v>NSW</v>
      </c>
    </row>
    <row r="3019" spans="1:3">
      <c r="A3019" s="181">
        <v>1547</v>
      </c>
      <c r="B3019" s="181">
        <v>63</v>
      </c>
      <c r="C3019" s="180" t="str">
        <f t="shared" si="47"/>
        <v>NSW</v>
      </c>
    </row>
    <row r="3020" spans="1:3">
      <c r="A3020" s="181">
        <v>1549</v>
      </c>
      <c r="B3020" s="181">
        <v>63</v>
      </c>
      <c r="C3020" s="180" t="str">
        <f t="shared" si="47"/>
        <v>NSW</v>
      </c>
    </row>
    <row r="3021" spans="1:3">
      <c r="A3021" s="181">
        <v>1550</v>
      </c>
      <c r="B3021" s="181">
        <v>63</v>
      </c>
      <c r="C3021" s="180" t="str">
        <f t="shared" si="47"/>
        <v>NSW</v>
      </c>
    </row>
    <row r="3022" spans="1:3">
      <c r="A3022" s="181">
        <v>1551</v>
      </c>
      <c r="B3022" s="181">
        <v>63</v>
      </c>
      <c r="C3022" s="180" t="str">
        <f t="shared" si="47"/>
        <v>NSW</v>
      </c>
    </row>
    <row r="3023" spans="1:3">
      <c r="A3023" s="181">
        <v>1552</v>
      </c>
      <c r="B3023" s="181">
        <v>63</v>
      </c>
      <c r="C3023" s="180" t="str">
        <f t="shared" si="47"/>
        <v>NSW</v>
      </c>
    </row>
    <row r="3024" spans="1:3">
      <c r="A3024" s="181">
        <v>1553</v>
      </c>
      <c r="B3024" s="181">
        <v>63</v>
      </c>
      <c r="C3024" s="180" t="str">
        <f t="shared" si="47"/>
        <v>NSW</v>
      </c>
    </row>
    <row r="3025" spans="1:3">
      <c r="A3025" s="181">
        <v>1554</v>
      </c>
      <c r="B3025" s="181">
        <v>63</v>
      </c>
      <c r="C3025" s="180" t="str">
        <f t="shared" si="47"/>
        <v>NSW</v>
      </c>
    </row>
    <row r="3026" spans="1:3">
      <c r="A3026" s="181">
        <v>1555</v>
      </c>
      <c r="B3026" s="181">
        <v>63</v>
      </c>
      <c r="C3026" s="180" t="str">
        <f t="shared" si="47"/>
        <v>NSW</v>
      </c>
    </row>
    <row r="3027" spans="1:3">
      <c r="A3027" s="181">
        <v>1556</v>
      </c>
      <c r="B3027" s="181">
        <v>63</v>
      </c>
      <c r="C3027" s="180" t="str">
        <f t="shared" si="47"/>
        <v>NSW</v>
      </c>
    </row>
    <row r="3028" spans="1:3">
      <c r="A3028" s="181">
        <v>1557</v>
      </c>
      <c r="B3028" s="181">
        <v>63</v>
      </c>
      <c r="C3028" s="180" t="str">
        <f t="shared" si="47"/>
        <v>NSW</v>
      </c>
    </row>
    <row r="3029" spans="1:3">
      <c r="A3029" s="181">
        <v>1558</v>
      </c>
      <c r="B3029" s="181">
        <v>63</v>
      </c>
      <c r="C3029" s="180" t="str">
        <f t="shared" si="47"/>
        <v>NSW</v>
      </c>
    </row>
    <row r="3030" spans="1:3">
      <c r="A3030" s="181">
        <v>1559</v>
      </c>
      <c r="B3030" s="181">
        <v>63</v>
      </c>
      <c r="C3030" s="180" t="str">
        <f t="shared" si="47"/>
        <v>NSW</v>
      </c>
    </row>
    <row r="3031" spans="1:3">
      <c r="A3031" s="181">
        <v>1560</v>
      </c>
      <c r="B3031" s="181">
        <v>63</v>
      </c>
      <c r="C3031" s="180" t="str">
        <f t="shared" si="47"/>
        <v>NSW</v>
      </c>
    </row>
    <row r="3032" spans="1:3">
      <c r="A3032" s="181">
        <v>1565</v>
      </c>
      <c r="B3032" s="181">
        <v>63</v>
      </c>
      <c r="C3032" s="180" t="str">
        <f t="shared" si="47"/>
        <v>NSW</v>
      </c>
    </row>
    <row r="3033" spans="1:3">
      <c r="A3033" s="181">
        <v>1570</v>
      </c>
      <c r="B3033" s="181">
        <v>63</v>
      </c>
      <c r="C3033" s="180" t="str">
        <f t="shared" si="47"/>
        <v>NSW</v>
      </c>
    </row>
    <row r="3034" spans="1:3">
      <c r="A3034" s="181">
        <v>1571</v>
      </c>
      <c r="B3034" s="181">
        <v>63</v>
      </c>
      <c r="C3034" s="180" t="str">
        <f t="shared" si="47"/>
        <v>NSW</v>
      </c>
    </row>
    <row r="3035" spans="1:3">
      <c r="A3035" s="181">
        <v>1581</v>
      </c>
      <c r="B3035" s="181">
        <v>63</v>
      </c>
      <c r="C3035" s="180" t="str">
        <f t="shared" si="47"/>
        <v>NSW</v>
      </c>
    </row>
    <row r="3036" spans="1:3">
      <c r="A3036" s="181">
        <v>1582</v>
      </c>
      <c r="B3036" s="181">
        <v>63</v>
      </c>
      <c r="C3036" s="180" t="str">
        <f t="shared" si="47"/>
        <v>NSW</v>
      </c>
    </row>
    <row r="3037" spans="1:3">
      <c r="A3037" s="181">
        <v>1583</v>
      </c>
      <c r="B3037" s="181">
        <v>63</v>
      </c>
      <c r="C3037" s="180" t="str">
        <f t="shared" si="47"/>
        <v>NSW</v>
      </c>
    </row>
    <row r="3038" spans="1:3">
      <c r="A3038" s="181">
        <v>1584</v>
      </c>
      <c r="B3038" s="181">
        <v>63</v>
      </c>
      <c r="C3038" s="180" t="str">
        <f t="shared" si="47"/>
        <v>NSW</v>
      </c>
    </row>
    <row r="3039" spans="1:3">
      <c r="A3039" s="181">
        <v>1585</v>
      </c>
      <c r="B3039" s="181">
        <v>63</v>
      </c>
      <c r="C3039" s="180" t="str">
        <f t="shared" si="47"/>
        <v>NSW</v>
      </c>
    </row>
    <row r="3040" spans="1:3">
      <c r="A3040" s="181">
        <v>1586</v>
      </c>
      <c r="B3040" s="181">
        <v>63</v>
      </c>
      <c r="C3040" s="180" t="str">
        <f t="shared" si="47"/>
        <v>NSW</v>
      </c>
    </row>
    <row r="3041" spans="1:3">
      <c r="A3041" s="181">
        <v>1587</v>
      </c>
      <c r="B3041" s="181">
        <v>63</v>
      </c>
      <c r="C3041" s="180" t="str">
        <f t="shared" si="47"/>
        <v>NSW</v>
      </c>
    </row>
    <row r="3042" spans="1:3">
      <c r="A3042" s="181">
        <v>1588</v>
      </c>
      <c r="B3042" s="181">
        <v>63</v>
      </c>
      <c r="C3042" s="180" t="str">
        <f t="shared" si="47"/>
        <v>NSW</v>
      </c>
    </row>
    <row r="3043" spans="1:3">
      <c r="A3043" s="181">
        <v>1589</v>
      </c>
      <c r="B3043" s="181">
        <v>63</v>
      </c>
      <c r="C3043" s="180" t="str">
        <f t="shared" si="47"/>
        <v>NSW</v>
      </c>
    </row>
    <row r="3044" spans="1:3">
      <c r="A3044" s="181">
        <v>1590</v>
      </c>
      <c r="B3044" s="181">
        <v>63</v>
      </c>
      <c r="C3044" s="180" t="str">
        <f t="shared" si="47"/>
        <v>NSW</v>
      </c>
    </row>
    <row r="3045" spans="1:3">
      <c r="A3045" s="181">
        <v>1595</v>
      </c>
      <c r="B3045" s="181">
        <v>63</v>
      </c>
      <c r="C3045" s="180" t="str">
        <f t="shared" si="47"/>
        <v>NSW</v>
      </c>
    </row>
    <row r="3046" spans="1:3">
      <c r="A3046" s="181">
        <v>1596</v>
      </c>
      <c r="B3046" s="181">
        <v>63</v>
      </c>
      <c r="C3046" s="180" t="str">
        <f t="shared" si="47"/>
        <v>NSW</v>
      </c>
    </row>
    <row r="3047" spans="1:3">
      <c r="A3047" s="181">
        <v>1597</v>
      </c>
      <c r="B3047" s="181">
        <v>63</v>
      </c>
      <c r="C3047" s="180" t="str">
        <f t="shared" si="47"/>
        <v>NSW</v>
      </c>
    </row>
    <row r="3048" spans="1:3">
      <c r="A3048" s="181">
        <v>1598</v>
      </c>
      <c r="B3048" s="181">
        <v>63</v>
      </c>
      <c r="C3048" s="180" t="str">
        <f t="shared" si="47"/>
        <v>NSW</v>
      </c>
    </row>
    <row r="3049" spans="1:3">
      <c r="A3049" s="181">
        <v>1599</v>
      </c>
      <c r="B3049" s="181">
        <v>63</v>
      </c>
      <c r="C3049" s="180" t="str">
        <f t="shared" si="47"/>
        <v>NSW</v>
      </c>
    </row>
    <row r="3050" spans="1:3">
      <c r="A3050" s="181">
        <v>1600</v>
      </c>
      <c r="B3050" s="181">
        <v>63</v>
      </c>
      <c r="C3050" s="180" t="str">
        <f t="shared" si="47"/>
        <v>NSW</v>
      </c>
    </row>
    <row r="3051" spans="1:3">
      <c r="A3051" s="181">
        <v>1601</v>
      </c>
      <c r="B3051" s="181">
        <v>63</v>
      </c>
      <c r="C3051" s="180" t="str">
        <f t="shared" si="47"/>
        <v>NSW</v>
      </c>
    </row>
    <row r="3052" spans="1:3">
      <c r="A3052" s="181">
        <v>1602</v>
      </c>
      <c r="B3052" s="181">
        <v>63</v>
      </c>
      <c r="C3052" s="180" t="str">
        <f t="shared" si="47"/>
        <v>NSW</v>
      </c>
    </row>
    <row r="3053" spans="1:3">
      <c r="A3053" s="181">
        <v>1603</v>
      </c>
      <c r="B3053" s="181">
        <v>63</v>
      </c>
      <c r="C3053" s="180" t="str">
        <f t="shared" si="47"/>
        <v>NSW</v>
      </c>
    </row>
    <row r="3054" spans="1:3">
      <c r="A3054" s="181">
        <v>1604</v>
      </c>
      <c r="B3054" s="181">
        <v>63</v>
      </c>
      <c r="C3054" s="180" t="str">
        <f t="shared" si="47"/>
        <v>NSW</v>
      </c>
    </row>
    <row r="3055" spans="1:3">
      <c r="A3055" s="181">
        <v>1605</v>
      </c>
      <c r="B3055" s="181">
        <v>63</v>
      </c>
      <c r="C3055" s="180" t="str">
        <f t="shared" si="47"/>
        <v>NSW</v>
      </c>
    </row>
    <row r="3056" spans="1:3">
      <c r="A3056" s="181">
        <v>1606</v>
      </c>
      <c r="B3056" s="181">
        <v>63</v>
      </c>
      <c r="C3056" s="180" t="str">
        <f t="shared" si="47"/>
        <v>NSW</v>
      </c>
    </row>
    <row r="3057" spans="1:3">
      <c r="A3057" s="181">
        <v>1607</v>
      </c>
      <c r="B3057" s="181">
        <v>63</v>
      </c>
      <c r="C3057" s="180" t="str">
        <f t="shared" si="47"/>
        <v>NSW</v>
      </c>
    </row>
    <row r="3058" spans="1:3">
      <c r="A3058" s="181">
        <v>1608</v>
      </c>
      <c r="B3058" s="181">
        <v>63</v>
      </c>
      <c r="C3058" s="180" t="str">
        <f t="shared" si="47"/>
        <v>NSW</v>
      </c>
    </row>
    <row r="3059" spans="1:3">
      <c r="A3059" s="181">
        <v>1609</v>
      </c>
      <c r="B3059" s="181">
        <v>63</v>
      </c>
      <c r="C3059" s="180" t="str">
        <f t="shared" si="47"/>
        <v>NSW</v>
      </c>
    </row>
    <row r="3060" spans="1:3">
      <c r="A3060" s="181">
        <v>1610</v>
      </c>
      <c r="B3060" s="181">
        <v>63</v>
      </c>
      <c r="C3060" s="180" t="str">
        <f t="shared" si="47"/>
        <v>NSW</v>
      </c>
    </row>
    <row r="3061" spans="1:3">
      <c r="A3061" s="181">
        <v>1611</v>
      </c>
      <c r="B3061" s="181">
        <v>63</v>
      </c>
      <c r="C3061" s="180" t="str">
        <f t="shared" si="47"/>
        <v>NSW</v>
      </c>
    </row>
    <row r="3062" spans="1:3">
      <c r="A3062" s="181">
        <v>1627</v>
      </c>
      <c r="B3062" s="181">
        <v>63</v>
      </c>
      <c r="C3062" s="180" t="str">
        <f t="shared" si="47"/>
        <v>NSW</v>
      </c>
    </row>
    <row r="3063" spans="1:3">
      <c r="A3063" s="181">
        <v>1628</v>
      </c>
      <c r="B3063" s="181">
        <v>63</v>
      </c>
      <c r="C3063" s="180" t="str">
        <f t="shared" si="47"/>
        <v>NSW</v>
      </c>
    </row>
    <row r="3064" spans="1:3">
      <c r="A3064" s="181">
        <v>1629</v>
      </c>
      <c r="B3064" s="181">
        <v>63</v>
      </c>
      <c r="C3064" s="180" t="str">
        <f t="shared" si="47"/>
        <v>NSW</v>
      </c>
    </row>
    <row r="3065" spans="1:3">
      <c r="A3065" s="181">
        <v>1630</v>
      </c>
      <c r="B3065" s="181">
        <v>63</v>
      </c>
      <c r="C3065" s="180" t="str">
        <f t="shared" si="47"/>
        <v>NSW</v>
      </c>
    </row>
    <row r="3066" spans="1:3">
      <c r="A3066" s="181">
        <v>1631</v>
      </c>
      <c r="B3066" s="181">
        <v>63</v>
      </c>
      <c r="C3066" s="180" t="str">
        <f t="shared" si="47"/>
        <v>NSW</v>
      </c>
    </row>
    <row r="3067" spans="1:3">
      <c r="A3067" s="181">
        <v>1632</v>
      </c>
      <c r="B3067" s="181">
        <v>63</v>
      </c>
      <c r="C3067" s="180" t="str">
        <f t="shared" si="47"/>
        <v>NSW</v>
      </c>
    </row>
    <row r="3068" spans="1:3">
      <c r="A3068" s="181">
        <v>1633</v>
      </c>
      <c r="B3068" s="181">
        <v>63</v>
      </c>
      <c r="C3068" s="180" t="str">
        <f t="shared" si="47"/>
        <v>NSW</v>
      </c>
    </row>
    <row r="3069" spans="1:3">
      <c r="A3069" s="181">
        <v>1635</v>
      </c>
      <c r="B3069" s="181">
        <v>63</v>
      </c>
      <c r="C3069" s="180" t="str">
        <f t="shared" si="47"/>
        <v>NSW</v>
      </c>
    </row>
    <row r="3070" spans="1:3">
      <c r="A3070" s="181">
        <v>1636</v>
      </c>
      <c r="B3070" s="181">
        <v>63</v>
      </c>
      <c r="C3070" s="180" t="str">
        <f t="shared" si="47"/>
        <v>NSW</v>
      </c>
    </row>
    <row r="3071" spans="1:3">
      <c r="A3071" s="181">
        <v>1639</v>
      </c>
      <c r="B3071" s="181">
        <v>63</v>
      </c>
      <c r="C3071" s="180" t="str">
        <f t="shared" si="47"/>
        <v>NSW</v>
      </c>
    </row>
    <row r="3072" spans="1:3">
      <c r="A3072" s="181">
        <v>1640</v>
      </c>
      <c r="B3072" s="181">
        <v>63</v>
      </c>
      <c r="C3072" s="180" t="str">
        <f t="shared" si="47"/>
        <v>NSW</v>
      </c>
    </row>
    <row r="3073" spans="1:3">
      <c r="A3073" s="181">
        <v>1646</v>
      </c>
      <c r="B3073" s="181">
        <v>63</v>
      </c>
      <c r="C3073" s="180" t="str">
        <f t="shared" si="47"/>
        <v>NSW</v>
      </c>
    </row>
    <row r="3074" spans="1:3">
      <c r="A3074" s="181">
        <v>1648</v>
      </c>
      <c r="B3074" s="181">
        <v>63</v>
      </c>
      <c r="C3074" s="180" t="str">
        <f t="shared" ref="C3074:C3137" si="48">IF(OR(A3074&lt;=299,AND(A3074&lt;3000,A3074&gt;=1000)),"NSW",IF(AND(A3074&lt;=999,A3074&gt;=800),"NT",IF(OR(AND(A3074&lt;=8999,A3074&gt;=8000),AND(A3074&lt;=3999,A3074&gt;=3000)),"VIC",IF(OR(AND(A3074&lt;=9999,A3074&gt;=9000),AND(A3074&lt;=4999,A3074&gt;=4000)),"QLD",IF(AND(A3074&lt;=5999,A3074&gt;=5000),"SA",IF(AND(A3074&lt;=6999,A3074&gt;=6000),"WA","TAS"))))))</f>
        <v>NSW</v>
      </c>
    </row>
    <row r="3075" spans="1:3">
      <c r="A3075" s="181">
        <v>1650</v>
      </c>
      <c r="B3075" s="181">
        <v>63</v>
      </c>
      <c r="C3075" s="180" t="str">
        <f t="shared" si="48"/>
        <v>NSW</v>
      </c>
    </row>
    <row r="3076" spans="1:3">
      <c r="A3076" s="181">
        <v>1651</v>
      </c>
      <c r="B3076" s="181">
        <v>63</v>
      </c>
      <c r="C3076" s="180" t="str">
        <f t="shared" si="48"/>
        <v>NSW</v>
      </c>
    </row>
    <row r="3077" spans="1:3">
      <c r="A3077" s="181">
        <v>1652</v>
      </c>
      <c r="B3077" s="181">
        <v>63</v>
      </c>
      <c r="C3077" s="180" t="str">
        <f t="shared" si="48"/>
        <v>NSW</v>
      </c>
    </row>
    <row r="3078" spans="1:3">
      <c r="A3078" s="181">
        <v>1653</v>
      </c>
      <c r="B3078" s="181">
        <v>63</v>
      </c>
      <c r="C3078" s="180" t="str">
        <f t="shared" si="48"/>
        <v>NSW</v>
      </c>
    </row>
    <row r="3079" spans="1:3">
      <c r="A3079" s="181">
        <v>1654</v>
      </c>
      <c r="B3079" s="181">
        <v>63</v>
      </c>
      <c r="C3079" s="180" t="str">
        <f t="shared" si="48"/>
        <v>NSW</v>
      </c>
    </row>
    <row r="3080" spans="1:3">
      <c r="A3080" s="181">
        <v>1655</v>
      </c>
      <c r="B3080" s="181">
        <v>63</v>
      </c>
      <c r="C3080" s="180" t="str">
        <f t="shared" si="48"/>
        <v>NSW</v>
      </c>
    </row>
    <row r="3081" spans="1:3">
      <c r="A3081" s="181">
        <v>1656</v>
      </c>
      <c r="B3081" s="181">
        <v>63</v>
      </c>
      <c r="C3081" s="180" t="str">
        <f t="shared" si="48"/>
        <v>NSW</v>
      </c>
    </row>
    <row r="3082" spans="1:3">
      <c r="A3082" s="181">
        <v>1657</v>
      </c>
      <c r="B3082" s="181">
        <v>63</v>
      </c>
      <c r="C3082" s="180" t="str">
        <f t="shared" si="48"/>
        <v>NSW</v>
      </c>
    </row>
    <row r="3083" spans="1:3">
      <c r="A3083" s="181">
        <v>1658</v>
      </c>
      <c r="B3083" s="181">
        <v>63</v>
      </c>
      <c r="C3083" s="180" t="str">
        <f t="shared" si="48"/>
        <v>NSW</v>
      </c>
    </row>
    <row r="3084" spans="1:3">
      <c r="A3084" s="181">
        <v>1659</v>
      </c>
      <c r="B3084" s="181">
        <v>63</v>
      </c>
      <c r="C3084" s="180" t="str">
        <f t="shared" si="48"/>
        <v>NSW</v>
      </c>
    </row>
    <row r="3085" spans="1:3">
      <c r="A3085" s="181">
        <v>1660</v>
      </c>
      <c r="B3085" s="181">
        <v>63</v>
      </c>
      <c r="C3085" s="180" t="str">
        <f t="shared" si="48"/>
        <v>NSW</v>
      </c>
    </row>
    <row r="3086" spans="1:3">
      <c r="A3086" s="181">
        <v>1670</v>
      </c>
      <c r="B3086" s="181">
        <v>63</v>
      </c>
      <c r="C3086" s="180" t="str">
        <f t="shared" si="48"/>
        <v>NSW</v>
      </c>
    </row>
    <row r="3087" spans="1:3">
      <c r="A3087" s="181">
        <v>1671</v>
      </c>
      <c r="B3087" s="181">
        <v>63</v>
      </c>
      <c r="C3087" s="180" t="str">
        <f t="shared" si="48"/>
        <v>NSW</v>
      </c>
    </row>
    <row r="3088" spans="1:3">
      <c r="A3088" s="181">
        <v>1672</v>
      </c>
      <c r="B3088" s="181">
        <v>63</v>
      </c>
      <c r="C3088" s="180" t="str">
        <f t="shared" si="48"/>
        <v>NSW</v>
      </c>
    </row>
    <row r="3089" spans="1:3">
      <c r="A3089" s="181">
        <v>1673</v>
      </c>
      <c r="B3089" s="181">
        <v>63</v>
      </c>
      <c r="C3089" s="180" t="str">
        <f t="shared" si="48"/>
        <v>NSW</v>
      </c>
    </row>
    <row r="3090" spans="1:3">
      <c r="A3090" s="181">
        <v>1674</v>
      </c>
      <c r="B3090" s="181">
        <v>63</v>
      </c>
      <c r="C3090" s="180" t="str">
        <f t="shared" si="48"/>
        <v>NSW</v>
      </c>
    </row>
    <row r="3091" spans="1:3">
      <c r="A3091" s="181">
        <v>1675</v>
      </c>
      <c r="B3091" s="181">
        <v>63</v>
      </c>
      <c r="C3091" s="180" t="str">
        <f t="shared" si="48"/>
        <v>NSW</v>
      </c>
    </row>
    <row r="3092" spans="1:3">
      <c r="A3092" s="181">
        <v>1676</v>
      </c>
      <c r="B3092" s="181">
        <v>63</v>
      </c>
      <c r="C3092" s="180" t="str">
        <f t="shared" si="48"/>
        <v>NSW</v>
      </c>
    </row>
    <row r="3093" spans="1:3">
      <c r="A3093" s="181">
        <v>1677</v>
      </c>
      <c r="B3093" s="181">
        <v>63</v>
      </c>
      <c r="C3093" s="180" t="str">
        <f t="shared" si="48"/>
        <v>NSW</v>
      </c>
    </row>
    <row r="3094" spans="1:3">
      <c r="A3094" s="181">
        <v>1678</v>
      </c>
      <c r="B3094" s="181">
        <v>63</v>
      </c>
      <c r="C3094" s="180" t="str">
        <f t="shared" si="48"/>
        <v>NSW</v>
      </c>
    </row>
    <row r="3095" spans="1:3">
      <c r="A3095" s="181">
        <v>1679</v>
      </c>
      <c r="B3095" s="181">
        <v>63</v>
      </c>
      <c r="C3095" s="180" t="str">
        <f t="shared" si="48"/>
        <v>NSW</v>
      </c>
    </row>
    <row r="3096" spans="1:3">
      <c r="A3096" s="181">
        <v>1680</v>
      </c>
      <c r="B3096" s="181">
        <v>63</v>
      </c>
      <c r="C3096" s="180" t="str">
        <f t="shared" si="48"/>
        <v>NSW</v>
      </c>
    </row>
    <row r="3097" spans="1:3">
      <c r="A3097" s="181">
        <v>1681</v>
      </c>
      <c r="B3097" s="181">
        <v>63</v>
      </c>
      <c r="C3097" s="180" t="str">
        <f t="shared" si="48"/>
        <v>NSW</v>
      </c>
    </row>
    <row r="3098" spans="1:3">
      <c r="A3098" s="181">
        <v>1682</v>
      </c>
      <c r="B3098" s="181">
        <v>63</v>
      </c>
      <c r="C3098" s="180" t="str">
        <f t="shared" si="48"/>
        <v>NSW</v>
      </c>
    </row>
    <row r="3099" spans="1:3">
      <c r="A3099" s="181">
        <v>1683</v>
      </c>
      <c r="B3099" s="181">
        <v>63</v>
      </c>
      <c r="C3099" s="180" t="str">
        <f t="shared" si="48"/>
        <v>NSW</v>
      </c>
    </row>
    <row r="3100" spans="1:3">
      <c r="A3100" s="181">
        <v>1684</v>
      </c>
      <c r="B3100" s="181">
        <v>63</v>
      </c>
      <c r="C3100" s="180" t="str">
        <f t="shared" si="48"/>
        <v>NSW</v>
      </c>
    </row>
    <row r="3101" spans="1:3">
      <c r="A3101" s="181">
        <v>1685</v>
      </c>
      <c r="B3101" s="181">
        <v>63</v>
      </c>
      <c r="C3101" s="180" t="str">
        <f t="shared" si="48"/>
        <v>NSW</v>
      </c>
    </row>
    <row r="3102" spans="1:3">
      <c r="A3102" s="181">
        <v>1686</v>
      </c>
      <c r="B3102" s="181">
        <v>63</v>
      </c>
      <c r="C3102" s="180" t="str">
        <f t="shared" si="48"/>
        <v>NSW</v>
      </c>
    </row>
    <row r="3103" spans="1:3">
      <c r="A3103" s="181">
        <v>1687</v>
      </c>
      <c r="B3103" s="181">
        <v>63</v>
      </c>
      <c r="C3103" s="180" t="str">
        <f t="shared" si="48"/>
        <v>NSW</v>
      </c>
    </row>
    <row r="3104" spans="1:3">
      <c r="A3104" s="181">
        <v>1688</v>
      </c>
      <c r="B3104" s="181">
        <v>63</v>
      </c>
      <c r="C3104" s="180" t="str">
        <f t="shared" si="48"/>
        <v>NSW</v>
      </c>
    </row>
    <row r="3105" spans="1:3">
      <c r="A3105" s="181">
        <v>1689</v>
      </c>
      <c r="B3105" s="181">
        <v>63</v>
      </c>
      <c r="C3105" s="180" t="str">
        <f t="shared" si="48"/>
        <v>NSW</v>
      </c>
    </row>
    <row r="3106" spans="1:3">
      <c r="A3106" s="181">
        <v>1690</v>
      </c>
      <c r="B3106" s="181">
        <v>63</v>
      </c>
      <c r="C3106" s="180" t="str">
        <f t="shared" si="48"/>
        <v>NSW</v>
      </c>
    </row>
    <row r="3107" spans="1:3">
      <c r="A3107" s="181">
        <v>1691</v>
      </c>
      <c r="B3107" s="181">
        <v>63</v>
      </c>
      <c r="C3107" s="180" t="str">
        <f t="shared" si="48"/>
        <v>NSW</v>
      </c>
    </row>
    <row r="3108" spans="1:3">
      <c r="A3108" s="181">
        <v>1692</v>
      </c>
      <c r="B3108" s="181">
        <v>63</v>
      </c>
      <c r="C3108" s="180" t="str">
        <f t="shared" si="48"/>
        <v>NSW</v>
      </c>
    </row>
    <row r="3109" spans="1:3">
      <c r="A3109" s="181">
        <v>1693</v>
      </c>
      <c r="B3109" s="181">
        <v>63</v>
      </c>
      <c r="C3109" s="180" t="str">
        <f t="shared" si="48"/>
        <v>NSW</v>
      </c>
    </row>
    <row r="3110" spans="1:3">
      <c r="A3110" s="181">
        <v>1694</v>
      </c>
      <c r="B3110" s="181">
        <v>63</v>
      </c>
      <c r="C3110" s="180" t="str">
        <f t="shared" si="48"/>
        <v>NSW</v>
      </c>
    </row>
    <row r="3111" spans="1:3">
      <c r="A3111" s="181">
        <v>1695</v>
      </c>
      <c r="B3111" s="181">
        <v>63</v>
      </c>
      <c r="C3111" s="180" t="str">
        <f t="shared" si="48"/>
        <v>NSW</v>
      </c>
    </row>
    <row r="3112" spans="1:3">
      <c r="A3112" s="181">
        <v>1696</v>
      </c>
      <c r="B3112" s="181">
        <v>63</v>
      </c>
      <c r="C3112" s="180" t="str">
        <f t="shared" si="48"/>
        <v>NSW</v>
      </c>
    </row>
    <row r="3113" spans="1:3">
      <c r="A3113" s="181">
        <v>1697</v>
      </c>
      <c r="B3113" s="181">
        <v>63</v>
      </c>
      <c r="C3113" s="180" t="str">
        <f t="shared" si="48"/>
        <v>NSW</v>
      </c>
    </row>
    <row r="3114" spans="1:3">
      <c r="A3114" s="181">
        <v>1698</v>
      </c>
      <c r="B3114" s="181">
        <v>63</v>
      </c>
      <c r="C3114" s="180" t="str">
        <f t="shared" si="48"/>
        <v>NSW</v>
      </c>
    </row>
    <row r="3115" spans="1:3">
      <c r="A3115" s="181">
        <v>1699</v>
      </c>
      <c r="B3115" s="181">
        <v>63</v>
      </c>
      <c r="C3115" s="180" t="str">
        <f t="shared" si="48"/>
        <v>NSW</v>
      </c>
    </row>
    <row r="3116" spans="1:3">
      <c r="A3116" s="181">
        <v>1700</v>
      </c>
      <c r="B3116" s="181">
        <v>63</v>
      </c>
      <c r="C3116" s="180" t="str">
        <f t="shared" si="48"/>
        <v>NSW</v>
      </c>
    </row>
    <row r="3117" spans="1:3">
      <c r="A3117" s="181">
        <v>1701</v>
      </c>
      <c r="B3117" s="181">
        <v>63</v>
      </c>
      <c r="C3117" s="180" t="str">
        <f t="shared" si="48"/>
        <v>NSW</v>
      </c>
    </row>
    <row r="3118" spans="1:3">
      <c r="A3118" s="181">
        <v>1707</v>
      </c>
      <c r="B3118" s="181">
        <v>63</v>
      </c>
      <c r="C3118" s="180" t="str">
        <f t="shared" si="48"/>
        <v>NSW</v>
      </c>
    </row>
    <row r="3119" spans="1:3">
      <c r="A3119" s="181">
        <v>1708</v>
      </c>
      <c r="B3119" s="181">
        <v>63</v>
      </c>
      <c r="C3119" s="180" t="str">
        <f t="shared" si="48"/>
        <v>NSW</v>
      </c>
    </row>
    <row r="3120" spans="1:3">
      <c r="A3120" s="181">
        <v>1709</v>
      </c>
      <c r="B3120" s="181">
        <v>63</v>
      </c>
      <c r="C3120" s="180" t="str">
        <f t="shared" si="48"/>
        <v>NSW</v>
      </c>
    </row>
    <row r="3121" spans="1:3">
      <c r="A3121" s="181">
        <v>1710</v>
      </c>
      <c r="B3121" s="181">
        <v>63</v>
      </c>
      <c r="C3121" s="180" t="str">
        <f t="shared" si="48"/>
        <v>NSW</v>
      </c>
    </row>
    <row r="3122" spans="1:3">
      <c r="A3122" s="181">
        <v>1711</v>
      </c>
      <c r="B3122" s="181">
        <v>63</v>
      </c>
      <c r="C3122" s="180" t="str">
        <f t="shared" si="48"/>
        <v>NSW</v>
      </c>
    </row>
    <row r="3123" spans="1:3">
      <c r="A3123" s="181">
        <v>1712</v>
      </c>
      <c r="B3123" s="181">
        <v>63</v>
      </c>
      <c r="C3123" s="180" t="str">
        <f t="shared" si="48"/>
        <v>NSW</v>
      </c>
    </row>
    <row r="3124" spans="1:3">
      <c r="A3124" s="181">
        <v>1713</v>
      </c>
      <c r="B3124" s="181">
        <v>63</v>
      </c>
      <c r="C3124" s="180" t="str">
        <f t="shared" si="48"/>
        <v>NSW</v>
      </c>
    </row>
    <row r="3125" spans="1:3">
      <c r="A3125" s="181">
        <v>1714</v>
      </c>
      <c r="B3125" s="181">
        <v>63</v>
      </c>
      <c r="C3125" s="180" t="str">
        <f t="shared" si="48"/>
        <v>NSW</v>
      </c>
    </row>
    <row r="3126" spans="1:3">
      <c r="A3126" s="181">
        <v>1715</v>
      </c>
      <c r="B3126" s="181">
        <v>63</v>
      </c>
      <c r="C3126" s="180" t="str">
        <f t="shared" si="48"/>
        <v>NSW</v>
      </c>
    </row>
    <row r="3127" spans="1:3">
      <c r="A3127" s="181">
        <v>1725</v>
      </c>
      <c r="B3127" s="181">
        <v>63</v>
      </c>
      <c r="C3127" s="180" t="str">
        <f t="shared" si="48"/>
        <v>NSW</v>
      </c>
    </row>
    <row r="3128" spans="1:3">
      <c r="A3128" s="181">
        <v>1726</v>
      </c>
      <c r="B3128" s="181">
        <v>63</v>
      </c>
      <c r="C3128" s="180" t="str">
        <f t="shared" si="48"/>
        <v>NSW</v>
      </c>
    </row>
    <row r="3129" spans="1:3">
      <c r="A3129" s="181">
        <v>1727</v>
      </c>
      <c r="B3129" s="181">
        <v>63</v>
      </c>
      <c r="C3129" s="180" t="str">
        <f t="shared" si="48"/>
        <v>NSW</v>
      </c>
    </row>
    <row r="3130" spans="1:3">
      <c r="A3130" s="181">
        <v>1728</v>
      </c>
      <c r="B3130" s="181">
        <v>63</v>
      </c>
      <c r="C3130" s="180" t="str">
        <f t="shared" si="48"/>
        <v>NSW</v>
      </c>
    </row>
    <row r="3131" spans="1:3">
      <c r="A3131" s="181">
        <v>1730</v>
      </c>
      <c r="B3131" s="181">
        <v>63</v>
      </c>
      <c r="C3131" s="180" t="str">
        <f t="shared" si="48"/>
        <v>NSW</v>
      </c>
    </row>
    <row r="3132" spans="1:3">
      <c r="A3132" s="181">
        <v>1738</v>
      </c>
      <c r="B3132" s="181">
        <v>63</v>
      </c>
      <c r="C3132" s="180" t="str">
        <f t="shared" si="48"/>
        <v>NSW</v>
      </c>
    </row>
    <row r="3133" spans="1:3">
      <c r="A3133" s="181">
        <v>1739</v>
      </c>
      <c r="B3133" s="181">
        <v>63</v>
      </c>
      <c r="C3133" s="180" t="str">
        <f t="shared" si="48"/>
        <v>NSW</v>
      </c>
    </row>
    <row r="3134" spans="1:3">
      <c r="A3134" s="181">
        <v>1740</v>
      </c>
      <c r="B3134" s="181">
        <v>63</v>
      </c>
      <c r="C3134" s="180" t="str">
        <f t="shared" si="48"/>
        <v>NSW</v>
      </c>
    </row>
    <row r="3135" spans="1:3">
      <c r="A3135" s="181">
        <v>1741</v>
      </c>
      <c r="B3135" s="181">
        <v>63</v>
      </c>
      <c r="C3135" s="180" t="str">
        <f t="shared" si="48"/>
        <v>NSW</v>
      </c>
    </row>
    <row r="3136" spans="1:3">
      <c r="A3136" s="181">
        <v>1742</v>
      </c>
      <c r="B3136" s="181">
        <v>63</v>
      </c>
      <c r="C3136" s="180" t="str">
        <f t="shared" si="48"/>
        <v>NSW</v>
      </c>
    </row>
    <row r="3137" spans="1:3">
      <c r="A3137" s="181">
        <v>1743</v>
      </c>
      <c r="B3137" s="181">
        <v>63</v>
      </c>
      <c r="C3137" s="180" t="str">
        <f t="shared" si="48"/>
        <v>NSW</v>
      </c>
    </row>
    <row r="3138" spans="1:3">
      <c r="A3138" s="181">
        <v>1744</v>
      </c>
      <c r="B3138" s="181">
        <v>63</v>
      </c>
      <c r="C3138" s="180" t="str">
        <f t="shared" ref="C3138:C3201" si="49">IF(OR(A3138&lt;=299,AND(A3138&lt;3000,A3138&gt;=1000)),"NSW",IF(AND(A3138&lt;=999,A3138&gt;=800),"NT",IF(OR(AND(A3138&lt;=8999,A3138&gt;=8000),AND(A3138&lt;=3999,A3138&gt;=3000)),"VIC",IF(OR(AND(A3138&lt;=9999,A3138&gt;=9000),AND(A3138&lt;=4999,A3138&gt;=4000)),"QLD",IF(AND(A3138&lt;=5999,A3138&gt;=5000),"SA",IF(AND(A3138&lt;=6999,A3138&gt;=6000),"WA","TAS"))))))</f>
        <v>NSW</v>
      </c>
    </row>
    <row r="3139" spans="1:3">
      <c r="A3139" s="181">
        <v>1745</v>
      </c>
      <c r="B3139" s="181">
        <v>63</v>
      </c>
      <c r="C3139" s="180" t="str">
        <f t="shared" si="49"/>
        <v>NSW</v>
      </c>
    </row>
    <row r="3140" spans="1:3">
      <c r="A3140" s="181">
        <v>1746</v>
      </c>
      <c r="B3140" s="181">
        <v>63</v>
      </c>
      <c r="C3140" s="180" t="str">
        <f t="shared" si="49"/>
        <v>NSW</v>
      </c>
    </row>
    <row r="3141" spans="1:3">
      <c r="A3141" s="181">
        <v>1747</v>
      </c>
      <c r="B3141" s="181">
        <v>63</v>
      </c>
      <c r="C3141" s="180" t="str">
        <f t="shared" si="49"/>
        <v>NSW</v>
      </c>
    </row>
    <row r="3142" spans="1:3">
      <c r="A3142" s="181">
        <v>1748</v>
      </c>
      <c r="B3142" s="181">
        <v>63</v>
      </c>
      <c r="C3142" s="180" t="str">
        <f t="shared" si="49"/>
        <v>NSW</v>
      </c>
    </row>
    <row r="3143" spans="1:3">
      <c r="A3143" s="181">
        <v>1749</v>
      </c>
      <c r="B3143" s="181">
        <v>63</v>
      </c>
      <c r="C3143" s="180" t="str">
        <f t="shared" si="49"/>
        <v>NSW</v>
      </c>
    </row>
    <row r="3144" spans="1:3">
      <c r="A3144" s="181">
        <v>1750</v>
      </c>
      <c r="B3144" s="181">
        <v>63</v>
      </c>
      <c r="C3144" s="180" t="str">
        <f t="shared" si="49"/>
        <v>NSW</v>
      </c>
    </row>
    <row r="3145" spans="1:3">
      <c r="A3145" s="181">
        <v>1755</v>
      </c>
      <c r="B3145" s="181">
        <v>63</v>
      </c>
      <c r="C3145" s="180" t="str">
        <f t="shared" si="49"/>
        <v>NSW</v>
      </c>
    </row>
    <row r="3146" spans="1:3">
      <c r="A3146" s="181">
        <v>1764</v>
      </c>
      <c r="B3146" s="181">
        <v>63</v>
      </c>
      <c r="C3146" s="180" t="str">
        <f t="shared" si="49"/>
        <v>NSW</v>
      </c>
    </row>
    <row r="3147" spans="1:3">
      <c r="A3147" s="181">
        <v>1765</v>
      </c>
      <c r="B3147" s="181">
        <v>63</v>
      </c>
      <c r="C3147" s="180" t="str">
        <f t="shared" si="49"/>
        <v>NSW</v>
      </c>
    </row>
    <row r="3148" spans="1:3">
      <c r="A3148" s="181">
        <v>1771</v>
      </c>
      <c r="B3148" s="181">
        <v>63</v>
      </c>
      <c r="C3148" s="180" t="str">
        <f t="shared" si="49"/>
        <v>NSW</v>
      </c>
    </row>
    <row r="3149" spans="1:3">
      <c r="A3149" s="181">
        <v>1772</v>
      </c>
      <c r="B3149" s="181">
        <v>63</v>
      </c>
      <c r="C3149" s="180" t="str">
        <f t="shared" si="49"/>
        <v>NSW</v>
      </c>
    </row>
    <row r="3150" spans="1:3">
      <c r="A3150" s="181">
        <v>1773</v>
      </c>
      <c r="B3150" s="181">
        <v>63</v>
      </c>
      <c r="C3150" s="180" t="str">
        <f t="shared" si="49"/>
        <v>NSW</v>
      </c>
    </row>
    <row r="3151" spans="1:3">
      <c r="A3151" s="181">
        <v>1774</v>
      </c>
      <c r="B3151" s="181">
        <v>63</v>
      </c>
      <c r="C3151" s="180" t="str">
        <f t="shared" si="49"/>
        <v>NSW</v>
      </c>
    </row>
    <row r="3152" spans="1:3">
      <c r="A3152" s="181">
        <v>1775</v>
      </c>
      <c r="B3152" s="181">
        <v>63</v>
      </c>
      <c r="C3152" s="180" t="str">
        <f t="shared" si="49"/>
        <v>NSW</v>
      </c>
    </row>
    <row r="3153" spans="1:3">
      <c r="A3153" s="181">
        <v>1776</v>
      </c>
      <c r="B3153" s="181">
        <v>63</v>
      </c>
      <c r="C3153" s="180" t="str">
        <f t="shared" si="49"/>
        <v>NSW</v>
      </c>
    </row>
    <row r="3154" spans="1:3">
      <c r="A3154" s="181">
        <v>1777</v>
      </c>
      <c r="B3154" s="181">
        <v>63</v>
      </c>
      <c r="C3154" s="180" t="str">
        <f t="shared" si="49"/>
        <v>NSW</v>
      </c>
    </row>
    <row r="3155" spans="1:3">
      <c r="A3155" s="181">
        <v>1778</v>
      </c>
      <c r="B3155" s="181">
        <v>63</v>
      </c>
      <c r="C3155" s="180" t="str">
        <f t="shared" si="49"/>
        <v>NSW</v>
      </c>
    </row>
    <row r="3156" spans="1:3">
      <c r="A3156" s="181">
        <v>1779</v>
      </c>
      <c r="B3156" s="181">
        <v>63</v>
      </c>
      <c r="C3156" s="180" t="str">
        <f t="shared" si="49"/>
        <v>NSW</v>
      </c>
    </row>
    <row r="3157" spans="1:3">
      <c r="A3157" s="181">
        <v>1780</v>
      </c>
      <c r="B3157" s="181">
        <v>63</v>
      </c>
      <c r="C3157" s="180" t="str">
        <f t="shared" si="49"/>
        <v>NSW</v>
      </c>
    </row>
    <row r="3158" spans="1:3">
      <c r="A3158" s="181">
        <v>1781</v>
      </c>
      <c r="B3158" s="181">
        <v>63</v>
      </c>
      <c r="C3158" s="180" t="str">
        <f t="shared" si="49"/>
        <v>NSW</v>
      </c>
    </row>
    <row r="3159" spans="1:3">
      <c r="A3159" s="181">
        <v>1783</v>
      </c>
      <c r="B3159" s="181">
        <v>63</v>
      </c>
      <c r="C3159" s="180" t="str">
        <f t="shared" si="49"/>
        <v>NSW</v>
      </c>
    </row>
    <row r="3160" spans="1:3">
      <c r="A3160" s="181">
        <v>1784</v>
      </c>
      <c r="B3160" s="181">
        <v>63</v>
      </c>
      <c r="C3160" s="180" t="str">
        <f t="shared" si="49"/>
        <v>NSW</v>
      </c>
    </row>
    <row r="3161" spans="1:3">
      <c r="A3161" s="181">
        <v>1785</v>
      </c>
      <c r="B3161" s="181">
        <v>63</v>
      </c>
      <c r="C3161" s="180" t="str">
        <f t="shared" si="49"/>
        <v>NSW</v>
      </c>
    </row>
    <row r="3162" spans="1:3">
      <c r="A3162" s="181">
        <v>1786</v>
      </c>
      <c r="B3162" s="181">
        <v>63</v>
      </c>
      <c r="C3162" s="180" t="str">
        <f t="shared" si="49"/>
        <v>NSW</v>
      </c>
    </row>
    <row r="3163" spans="1:3">
      <c r="A3163" s="181">
        <v>1787</v>
      </c>
      <c r="B3163" s="181">
        <v>63</v>
      </c>
      <c r="C3163" s="180" t="str">
        <f t="shared" si="49"/>
        <v>NSW</v>
      </c>
    </row>
    <row r="3164" spans="1:3">
      <c r="A3164" s="181">
        <v>1788</v>
      </c>
      <c r="B3164" s="181">
        <v>63</v>
      </c>
      <c r="C3164" s="180" t="str">
        <f t="shared" si="49"/>
        <v>NSW</v>
      </c>
    </row>
    <row r="3165" spans="1:3">
      <c r="A3165" s="181">
        <v>1789</v>
      </c>
      <c r="B3165" s="181">
        <v>63</v>
      </c>
      <c r="C3165" s="180" t="str">
        <f t="shared" si="49"/>
        <v>NSW</v>
      </c>
    </row>
    <row r="3166" spans="1:3">
      <c r="A3166" s="181">
        <v>1790</v>
      </c>
      <c r="B3166" s="181">
        <v>63</v>
      </c>
      <c r="C3166" s="180" t="str">
        <f t="shared" si="49"/>
        <v>NSW</v>
      </c>
    </row>
    <row r="3167" spans="1:3">
      <c r="A3167" s="181">
        <v>1795</v>
      </c>
      <c r="B3167" s="181">
        <v>63</v>
      </c>
      <c r="C3167" s="180" t="str">
        <f t="shared" si="49"/>
        <v>NSW</v>
      </c>
    </row>
    <row r="3168" spans="1:3">
      <c r="A3168" s="181">
        <v>1796</v>
      </c>
      <c r="B3168" s="181">
        <v>63</v>
      </c>
      <c r="C3168" s="180" t="str">
        <f t="shared" si="49"/>
        <v>NSW</v>
      </c>
    </row>
    <row r="3169" spans="1:3">
      <c r="A3169" s="181">
        <v>1797</v>
      </c>
      <c r="B3169" s="181">
        <v>63</v>
      </c>
      <c r="C3169" s="180" t="str">
        <f t="shared" si="49"/>
        <v>NSW</v>
      </c>
    </row>
    <row r="3170" spans="1:3">
      <c r="A3170" s="181">
        <v>1798</v>
      </c>
      <c r="B3170" s="181">
        <v>63</v>
      </c>
      <c r="C3170" s="180" t="str">
        <f t="shared" si="49"/>
        <v>NSW</v>
      </c>
    </row>
    <row r="3171" spans="1:3">
      <c r="A3171" s="181">
        <v>1800</v>
      </c>
      <c r="B3171" s="181">
        <v>63</v>
      </c>
      <c r="C3171" s="180" t="str">
        <f t="shared" si="49"/>
        <v>NSW</v>
      </c>
    </row>
    <row r="3172" spans="1:3">
      <c r="A3172" s="181">
        <v>1801</v>
      </c>
      <c r="B3172" s="181">
        <v>63</v>
      </c>
      <c r="C3172" s="180" t="str">
        <f t="shared" si="49"/>
        <v>NSW</v>
      </c>
    </row>
    <row r="3173" spans="1:3">
      <c r="A3173" s="181">
        <v>1802</v>
      </c>
      <c r="B3173" s="181">
        <v>63</v>
      </c>
      <c r="C3173" s="180" t="str">
        <f t="shared" si="49"/>
        <v>NSW</v>
      </c>
    </row>
    <row r="3174" spans="1:3">
      <c r="A3174" s="181">
        <v>1803</v>
      </c>
      <c r="B3174" s="181">
        <v>63</v>
      </c>
      <c r="C3174" s="180" t="str">
        <f t="shared" si="49"/>
        <v>NSW</v>
      </c>
    </row>
    <row r="3175" spans="1:3">
      <c r="A3175" s="181">
        <v>1804</v>
      </c>
      <c r="B3175" s="181">
        <v>63</v>
      </c>
      <c r="C3175" s="180" t="str">
        <f t="shared" si="49"/>
        <v>NSW</v>
      </c>
    </row>
    <row r="3176" spans="1:3">
      <c r="A3176" s="181">
        <v>1805</v>
      </c>
      <c r="B3176" s="181">
        <v>63</v>
      </c>
      <c r="C3176" s="180" t="str">
        <f t="shared" si="49"/>
        <v>NSW</v>
      </c>
    </row>
    <row r="3177" spans="1:3">
      <c r="A3177" s="181">
        <v>1806</v>
      </c>
      <c r="B3177" s="181">
        <v>63</v>
      </c>
      <c r="C3177" s="180" t="str">
        <f t="shared" si="49"/>
        <v>NSW</v>
      </c>
    </row>
    <row r="3178" spans="1:3">
      <c r="A3178" s="181">
        <v>1807</v>
      </c>
      <c r="B3178" s="181">
        <v>63</v>
      </c>
      <c r="C3178" s="180" t="str">
        <f t="shared" si="49"/>
        <v>NSW</v>
      </c>
    </row>
    <row r="3179" spans="1:3">
      <c r="A3179" s="181">
        <v>1808</v>
      </c>
      <c r="B3179" s="181">
        <v>63</v>
      </c>
      <c r="C3179" s="180" t="str">
        <f t="shared" si="49"/>
        <v>NSW</v>
      </c>
    </row>
    <row r="3180" spans="1:3">
      <c r="A3180" s="181">
        <v>1809</v>
      </c>
      <c r="B3180" s="181">
        <v>63</v>
      </c>
      <c r="C3180" s="180" t="str">
        <f t="shared" si="49"/>
        <v>NSW</v>
      </c>
    </row>
    <row r="3181" spans="1:3">
      <c r="A3181" s="181">
        <v>1811</v>
      </c>
      <c r="B3181" s="181">
        <v>63</v>
      </c>
      <c r="C3181" s="180" t="str">
        <f t="shared" si="49"/>
        <v>NSW</v>
      </c>
    </row>
    <row r="3182" spans="1:3">
      <c r="A3182" s="181">
        <v>1812</v>
      </c>
      <c r="B3182" s="181">
        <v>63</v>
      </c>
      <c r="C3182" s="180" t="str">
        <f t="shared" si="49"/>
        <v>NSW</v>
      </c>
    </row>
    <row r="3183" spans="1:3">
      <c r="A3183" s="181">
        <v>1813</v>
      </c>
      <c r="B3183" s="181">
        <v>63</v>
      </c>
      <c r="C3183" s="180" t="str">
        <f t="shared" si="49"/>
        <v>NSW</v>
      </c>
    </row>
    <row r="3184" spans="1:3">
      <c r="A3184" s="181">
        <v>1814</v>
      </c>
      <c r="B3184" s="181">
        <v>63</v>
      </c>
      <c r="C3184" s="180" t="str">
        <f t="shared" si="49"/>
        <v>NSW</v>
      </c>
    </row>
    <row r="3185" spans="1:3">
      <c r="A3185" s="181">
        <v>1815</v>
      </c>
      <c r="B3185" s="181">
        <v>63</v>
      </c>
      <c r="C3185" s="180" t="str">
        <f t="shared" si="49"/>
        <v>NSW</v>
      </c>
    </row>
    <row r="3186" spans="1:3">
      <c r="A3186" s="181">
        <v>1816</v>
      </c>
      <c r="B3186" s="181">
        <v>63</v>
      </c>
      <c r="C3186" s="180" t="str">
        <f t="shared" si="49"/>
        <v>NSW</v>
      </c>
    </row>
    <row r="3187" spans="1:3">
      <c r="A3187" s="181">
        <v>1817</v>
      </c>
      <c r="B3187" s="181">
        <v>63</v>
      </c>
      <c r="C3187" s="180" t="str">
        <f t="shared" si="49"/>
        <v>NSW</v>
      </c>
    </row>
    <row r="3188" spans="1:3">
      <c r="A3188" s="181">
        <v>1818</v>
      </c>
      <c r="B3188" s="181">
        <v>63</v>
      </c>
      <c r="C3188" s="180" t="str">
        <f t="shared" si="49"/>
        <v>NSW</v>
      </c>
    </row>
    <row r="3189" spans="1:3">
      <c r="A3189" s="181">
        <v>1819</v>
      </c>
      <c r="B3189" s="181">
        <v>63</v>
      </c>
      <c r="C3189" s="180" t="str">
        <f t="shared" si="49"/>
        <v>NSW</v>
      </c>
    </row>
    <row r="3190" spans="1:3">
      <c r="A3190" s="181">
        <v>1820</v>
      </c>
      <c r="B3190" s="181">
        <v>63</v>
      </c>
      <c r="C3190" s="180" t="str">
        <f t="shared" si="49"/>
        <v>NSW</v>
      </c>
    </row>
    <row r="3191" spans="1:3">
      <c r="A3191" s="181">
        <v>1821</v>
      </c>
      <c r="B3191" s="181">
        <v>63</v>
      </c>
      <c r="C3191" s="180" t="str">
        <f t="shared" si="49"/>
        <v>NSW</v>
      </c>
    </row>
    <row r="3192" spans="1:3">
      <c r="A3192" s="181">
        <v>1822</v>
      </c>
      <c r="B3192" s="181">
        <v>63</v>
      </c>
      <c r="C3192" s="180" t="str">
        <f t="shared" si="49"/>
        <v>NSW</v>
      </c>
    </row>
    <row r="3193" spans="1:3">
      <c r="A3193" s="181">
        <v>1823</v>
      </c>
      <c r="B3193" s="181">
        <v>63</v>
      </c>
      <c r="C3193" s="180" t="str">
        <f t="shared" si="49"/>
        <v>NSW</v>
      </c>
    </row>
    <row r="3194" spans="1:3">
      <c r="A3194" s="181">
        <v>1824</v>
      </c>
      <c r="B3194" s="181">
        <v>63</v>
      </c>
      <c r="C3194" s="180" t="str">
        <f t="shared" si="49"/>
        <v>NSW</v>
      </c>
    </row>
    <row r="3195" spans="1:3">
      <c r="A3195" s="181">
        <v>1825</v>
      </c>
      <c r="B3195" s="181">
        <v>63</v>
      </c>
      <c r="C3195" s="180" t="str">
        <f t="shared" si="49"/>
        <v>NSW</v>
      </c>
    </row>
    <row r="3196" spans="1:3">
      <c r="A3196" s="181">
        <v>1826</v>
      </c>
      <c r="B3196" s="181">
        <v>63</v>
      </c>
      <c r="C3196" s="180" t="str">
        <f t="shared" si="49"/>
        <v>NSW</v>
      </c>
    </row>
    <row r="3197" spans="1:3">
      <c r="A3197" s="181">
        <v>1827</v>
      </c>
      <c r="B3197" s="181">
        <v>63</v>
      </c>
      <c r="C3197" s="180" t="str">
        <f t="shared" si="49"/>
        <v>NSW</v>
      </c>
    </row>
    <row r="3198" spans="1:3">
      <c r="A3198" s="181">
        <v>1828</v>
      </c>
      <c r="B3198" s="181">
        <v>63</v>
      </c>
      <c r="C3198" s="180" t="str">
        <f t="shared" si="49"/>
        <v>NSW</v>
      </c>
    </row>
    <row r="3199" spans="1:3">
      <c r="A3199" s="181">
        <v>1829</v>
      </c>
      <c r="B3199" s="181">
        <v>63</v>
      </c>
      <c r="C3199" s="180" t="str">
        <f t="shared" si="49"/>
        <v>NSW</v>
      </c>
    </row>
    <row r="3200" spans="1:3">
      <c r="A3200" s="181">
        <v>1830</v>
      </c>
      <c r="B3200" s="181">
        <v>63</v>
      </c>
      <c r="C3200" s="180" t="str">
        <f t="shared" si="49"/>
        <v>NSW</v>
      </c>
    </row>
    <row r="3201" spans="1:3">
      <c r="A3201" s="181">
        <v>1831</v>
      </c>
      <c r="B3201" s="181">
        <v>63</v>
      </c>
      <c r="C3201" s="180" t="str">
        <f t="shared" si="49"/>
        <v>NSW</v>
      </c>
    </row>
    <row r="3202" spans="1:3">
      <c r="A3202" s="181">
        <v>1832</v>
      </c>
      <c r="B3202" s="181">
        <v>63</v>
      </c>
      <c r="C3202" s="180" t="str">
        <f t="shared" ref="C3202:C3265" si="50">IF(OR(A3202&lt;=299,AND(A3202&lt;3000,A3202&gt;=1000)),"NSW",IF(AND(A3202&lt;=999,A3202&gt;=800),"NT",IF(OR(AND(A3202&lt;=8999,A3202&gt;=8000),AND(A3202&lt;=3999,A3202&gt;=3000)),"VIC",IF(OR(AND(A3202&lt;=9999,A3202&gt;=9000),AND(A3202&lt;=4999,A3202&gt;=4000)),"QLD",IF(AND(A3202&lt;=5999,A3202&gt;=5000),"SA",IF(AND(A3202&lt;=6999,A3202&gt;=6000),"WA","TAS"))))))</f>
        <v>NSW</v>
      </c>
    </row>
    <row r="3203" spans="1:3">
      <c r="A3203" s="181">
        <v>1833</v>
      </c>
      <c r="B3203" s="181">
        <v>63</v>
      </c>
      <c r="C3203" s="180" t="str">
        <f t="shared" si="50"/>
        <v>NSW</v>
      </c>
    </row>
    <row r="3204" spans="1:3">
      <c r="A3204" s="181">
        <v>1834</v>
      </c>
      <c r="B3204" s="181">
        <v>63</v>
      </c>
      <c r="C3204" s="180" t="str">
        <f t="shared" si="50"/>
        <v>NSW</v>
      </c>
    </row>
    <row r="3205" spans="1:3">
      <c r="A3205" s="181">
        <v>1835</v>
      </c>
      <c r="B3205" s="181">
        <v>63</v>
      </c>
      <c r="C3205" s="180" t="str">
        <f t="shared" si="50"/>
        <v>NSW</v>
      </c>
    </row>
    <row r="3206" spans="1:3">
      <c r="A3206" s="181">
        <v>1836</v>
      </c>
      <c r="B3206" s="181">
        <v>63</v>
      </c>
      <c r="C3206" s="180" t="str">
        <f t="shared" si="50"/>
        <v>NSW</v>
      </c>
    </row>
    <row r="3207" spans="1:3">
      <c r="A3207" s="181">
        <v>1837</v>
      </c>
      <c r="B3207" s="181">
        <v>63</v>
      </c>
      <c r="C3207" s="180" t="str">
        <f t="shared" si="50"/>
        <v>NSW</v>
      </c>
    </row>
    <row r="3208" spans="1:3">
      <c r="A3208" s="181">
        <v>1838</v>
      </c>
      <c r="B3208" s="181">
        <v>63</v>
      </c>
      <c r="C3208" s="180" t="str">
        <f t="shared" si="50"/>
        <v>NSW</v>
      </c>
    </row>
    <row r="3209" spans="1:3">
      <c r="A3209" s="181">
        <v>1839</v>
      </c>
      <c r="B3209" s="181">
        <v>63</v>
      </c>
      <c r="C3209" s="180" t="str">
        <f t="shared" si="50"/>
        <v>NSW</v>
      </c>
    </row>
    <row r="3210" spans="1:3">
      <c r="A3210" s="181">
        <v>1842</v>
      </c>
      <c r="B3210" s="181">
        <v>63</v>
      </c>
      <c r="C3210" s="180" t="str">
        <f t="shared" si="50"/>
        <v>NSW</v>
      </c>
    </row>
    <row r="3211" spans="1:3">
      <c r="A3211" s="181">
        <v>1843</v>
      </c>
      <c r="B3211" s="181">
        <v>63</v>
      </c>
      <c r="C3211" s="180" t="str">
        <f t="shared" si="50"/>
        <v>NSW</v>
      </c>
    </row>
    <row r="3212" spans="1:3">
      <c r="A3212" s="181">
        <v>1844</v>
      </c>
      <c r="B3212" s="181">
        <v>63</v>
      </c>
      <c r="C3212" s="180" t="str">
        <f t="shared" si="50"/>
        <v>NSW</v>
      </c>
    </row>
    <row r="3213" spans="1:3">
      <c r="A3213" s="181">
        <v>1845</v>
      </c>
      <c r="B3213" s="181">
        <v>63</v>
      </c>
      <c r="C3213" s="180" t="str">
        <f t="shared" si="50"/>
        <v>NSW</v>
      </c>
    </row>
    <row r="3214" spans="1:3">
      <c r="A3214" s="181">
        <v>1846</v>
      </c>
      <c r="B3214" s="181">
        <v>63</v>
      </c>
      <c r="C3214" s="180" t="str">
        <f t="shared" si="50"/>
        <v>NSW</v>
      </c>
    </row>
    <row r="3215" spans="1:3">
      <c r="A3215" s="181">
        <v>1847</v>
      </c>
      <c r="B3215" s="181">
        <v>63</v>
      </c>
      <c r="C3215" s="180" t="str">
        <f t="shared" si="50"/>
        <v>NSW</v>
      </c>
    </row>
    <row r="3216" spans="1:3">
      <c r="A3216" s="181">
        <v>1848</v>
      </c>
      <c r="B3216" s="181">
        <v>63</v>
      </c>
      <c r="C3216" s="180" t="str">
        <f t="shared" si="50"/>
        <v>NSW</v>
      </c>
    </row>
    <row r="3217" spans="1:3">
      <c r="A3217" s="181">
        <v>1849</v>
      </c>
      <c r="B3217" s="181">
        <v>63</v>
      </c>
      <c r="C3217" s="180" t="str">
        <f t="shared" si="50"/>
        <v>NSW</v>
      </c>
    </row>
    <row r="3218" spans="1:3">
      <c r="A3218" s="181">
        <v>1850</v>
      </c>
      <c r="B3218" s="181">
        <v>63</v>
      </c>
      <c r="C3218" s="180" t="str">
        <f t="shared" si="50"/>
        <v>NSW</v>
      </c>
    </row>
    <row r="3219" spans="1:3">
      <c r="A3219" s="181">
        <v>1851</v>
      </c>
      <c r="B3219" s="181">
        <v>63</v>
      </c>
      <c r="C3219" s="180" t="str">
        <f t="shared" si="50"/>
        <v>NSW</v>
      </c>
    </row>
    <row r="3220" spans="1:3">
      <c r="A3220" s="181">
        <v>1852</v>
      </c>
      <c r="B3220" s="181">
        <v>63</v>
      </c>
      <c r="C3220" s="180" t="str">
        <f t="shared" si="50"/>
        <v>NSW</v>
      </c>
    </row>
    <row r="3221" spans="1:3">
      <c r="A3221" s="181">
        <v>1853</v>
      </c>
      <c r="B3221" s="181">
        <v>63</v>
      </c>
      <c r="C3221" s="180" t="str">
        <f t="shared" si="50"/>
        <v>NSW</v>
      </c>
    </row>
    <row r="3222" spans="1:3">
      <c r="A3222" s="181">
        <v>1854</v>
      </c>
      <c r="B3222" s="181">
        <v>63</v>
      </c>
      <c r="C3222" s="180" t="str">
        <f t="shared" si="50"/>
        <v>NSW</v>
      </c>
    </row>
    <row r="3223" spans="1:3">
      <c r="A3223" s="181">
        <v>1855</v>
      </c>
      <c r="B3223" s="181">
        <v>63</v>
      </c>
      <c r="C3223" s="180" t="str">
        <f t="shared" si="50"/>
        <v>NSW</v>
      </c>
    </row>
    <row r="3224" spans="1:3">
      <c r="A3224" s="181">
        <v>1856</v>
      </c>
      <c r="B3224" s="181">
        <v>63</v>
      </c>
      <c r="C3224" s="180" t="str">
        <f t="shared" si="50"/>
        <v>NSW</v>
      </c>
    </row>
    <row r="3225" spans="1:3">
      <c r="A3225" s="181">
        <v>1857</v>
      </c>
      <c r="B3225" s="181">
        <v>63</v>
      </c>
      <c r="C3225" s="180" t="str">
        <f t="shared" si="50"/>
        <v>NSW</v>
      </c>
    </row>
    <row r="3226" spans="1:3">
      <c r="A3226" s="181">
        <v>1858</v>
      </c>
      <c r="B3226" s="181">
        <v>63</v>
      </c>
      <c r="C3226" s="180" t="str">
        <f t="shared" si="50"/>
        <v>NSW</v>
      </c>
    </row>
    <row r="3227" spans="1:3">
      <c r="A3227" s="181">
        <v>1859</v>
      </c>
      <c r="B3227" s="181">
        <v>63</v>
      </c>
      <c r="C3227" s="180" t="str">
        <f t="shared" si="50"/>
        <v>NSW</v>
      </c>
    </row>
    <row r="3228" spans="1:3">
      <c r="A3228" s="181">
        <v>1860</v>
      </c>
      <c r="B3228" s="181">
        <v>63</v>
      </c>
      <c r="C3228" s="180" t="str">
        <f t="shared" si="50"/>
        <v>NSW</v>
      </c>
    </row>
    <row r="3229" spans="1:3">
      <c r="A3229" s="181">
        <v>1861</v>
      </c>
      <c r="B3229" s="181">
        <v>63</v>
      </c>
      <c r="C3229" s="180" t="str">
        <f t="shared" si="50"/>
        <v>NSW</v>
      </c>
    </row>
    <row r="3230" spans="1:3">
      <c r="A3230" s="181">
        <v>1862</v>
      </c>
      <c r="B3230" s="181">
        <v>63</v>
      </c>
      <c r="C3230" s="180" t="str">
        <f t="shared" si="50"/>
        <v>NSW</v>
      </c>
    </row>
    <row r="3231" spans="1:3">
      <c r="A3231" s="181">
        <v>1863</v>
      </c>
      <c r="B3231" s="181">
        <v>63</v>
      </c>
      <c r="C3231" s="180" t="str">
        <f t="shared" si="50"/>
        <v>NSW</v>
      </c>
    </row>
    <row r="3232" spans="1:3">
      <c r="A3232" s="181">
        <v>1864</v>
      </c>
      <c r="B3232" s="181">
        <v>63</v>
      </c>
      <c r="C3232" s="180" t="str">
        <f t="shared" si="50"/>
        <v>NSW</v>
      </c>
    </row>
    <row r="3233" spans="1:3">
      <c r="A3233" s="181">
        <v>1867</v>
      </c>
      <c r="B3233" s="181">
        <v>63</v>
      </c>
      <c r="C3233" s="180" t="str">
        <f t="shared" si="50"/>
        <v>NSW</v>
      </c>
    </row>
    <row r="3234" spans="1:3">
      <c r="A3234" s="181">
        <v>1868</v>
      </c>
      <c r="B3234" s="181">
        <v>63</v>
      </c>
      <c r="C3234" s="180" t="str">
        <f t="shared" si="50"/>
        <v>NSW</v>
      </c>
    </row>
    <row r="3235" spans="1:3">
      <c r="A3235" s="181">
        <v>1869</v>
      </c>
      <c r="B3235" s="181">
        <v>63</v>
      </c>
      <c r="C3235" s="180" t="str">
        <f t="shared" si="50"/>
        <v>NSW</v>
      </c>
    </row>
    <row r="3236" spans="1:3">
      <c r="A3236" s="181">
        <v>1870</v>
      </c>
      <c r="B3236" s="181">
        <v>63</v>
      </c>
      <c r="C3236" s="180" t="str">
        <f t="shared" si="50"/>
        <v>NSW</v>
      </c>
    </row>
    <row r="3237" spans="1:3">
      <c r="A3237" s="181">
        <v>1871</v>
      </c>
      <c r="B3237" s="181">
        <v>63</v>
      </c>
      <c r="C3237" s="180" t="str">
        <f t="shared" si="50"/>
        <v>NSW</v>
      </c>
    </row>
    <row r="3238" spans="1:3">
      <c r="A3238" s="181">
        <v>1872</v>
      </c>
      <c r="B3238" s="181">
        <v>63</v>
      </c>
      <c r="C3238" s="180" t="str">
        <f t="shared" si="50"/>
        <v>NSW</v>
      </c>
    </row>
    <row r="3239" spans="1:3">
      <c r="A3239" s="181">
        <v>1873</v>
      </c>
      <c r="B3239" s="181">
        <v>63</v>
      </c>
      <c r="C3239" s="180" t="str">
        <f t="shared" si="50"/>
        <v>NSW</v>
      </c>
    </row>
    <row r="3240" spans="1:3">
      <c r="A3240" s="181">
        <v>1874</v>
      </c>
      <c r="B3240" s="181">
        <v>63</v>
      </c>
      <c r="C3240" s="180" t="str">
        <f t="shared" si="50"/>
        <v>NSW</v>
      </c>
    </row>
    <row r="3241" spans="1:3">
      <c r="A3241" s="181">
        <v>1875</v>
      </c>
      <c r="B3241" s="181">
        <v>63</v>
      </c>
      <c r="C3241" s="180" t="str">
        <f t="shared" si="50"/>
        <v>NSW</v>
      </c>
    </row>
    <row r="3242" spans="1:3">
      <c r="A3242" s="181">
        <v>1876</v>
      </c>
      <c r="B3242" s="181">
        <v>63</v>
      </c>
      <c r="C3242" s="180" t="str">
        <f t="shared" si="50"/>
        <v>NSW</v>
      </c>
    </row>
    <row r="3243" spans="1:3">
      <c r="A3243" s="181">
        <v>1877</v>
      </c>
      <c r="B3243" s="181">
        <v>63</v>
      </c>
      <c r="C3243" s="180" t="str">
        <f t="shared" si="50"/>
        <v>NSW</v>
      </c>
    </row>
    <row r="3244" spans="1:3">
      <c r="A3244" s="181">
        <v>1878</v>
      </c>
      <c r="B3244" s="181">
        <v>63</v>
      </c>
      <c r="C3244" s="180" t="str">
        <f t="shared" si="50"/>
        <v>NSW</v>
      </c>
    </row>
    <row r="3245" spans="1:3">
      <c r="A3245" s="181">
        <v>1879</v>
      </c>
      <c r="B3245" s="181">
        <v>63</v>
      </c>
      <c r="C3245" s="180" t="str">
        <f t="shared" si="50"/>
        <v>NSW</v>
      </c>
    </row>
    <row r="3246" spans="1:3">
      <c r="A3246" s="181">
        <v>1880</v>
      </c>
      <c r="B3246" s="181">
        <v>63</v>
      </c>
      <c r="C3246" s="180" t="str">
        <f t="shared" si="50"/>
        <v>NSW</v>
      </c>
    </row>
    <row r="3247" spans="1:3">
      <c r="A3247" s="181">
        <v>1881</v>
      </c>
      <c r="B3247" s="181">
        <v>63</v>
      </c>
      <c r="C3247" s="180" t="str">
        <f t="shared" si="50"/>
        <v>NSW</v>
      </c>
    </row>
    <row r="3248" spans="1:3">
      <c r="A3248" s="181">
        <v>1882</v>
      </c>
      <c r="B3248" s="181">
        <v>63</v>
      </c>
      <c r="C3248" s="180" t="str">
        <f t="shared" si="50"/>
        <v>NSW</v>
      </c>
    </row>
    <row r="3249" spans="1:3">
      <c r="A3249" s="181">
        <v>1883</v>
      </c>
      <c r="B3249" s="181">
        <v>63</v>
      </c>
      <c r="C3249" s="180" t="str">
        <f t="shared" si="50"/>
        <v>NSW</v>
      </c>
    </row>
    <row r="3250" spans="1:3">
      <c r="A3250" s="181">
        <v>1884</v>
      </c>
      <c r="B3250" s="181">
        <v>63</v>
      </c>
      <c r="C3250" s="180" t="str">
        <f t="shared" si="50"/>
        <v>NSW</v>
      </c>
    </row>
    <row r="3251" spans="1:3">
      <c r="A3251" s="181">
        <v>1885</v>
      </c>
      <c r="B3251" s="181">
        <v>63</v>
      </c>
      <c r="C3251" s="180" t="str">
        <f t="shared" si="50"/>
        <v>NSW</v>
      </c>
    </row>
    <row r="3252" spans="1:3">
      <c r="A3252" s="181">
        <v>1886</v>
      </c>
      <c r="B3252" s="181">
        <v>63</v>
      </c>
      <c r="C3252" s="180" t="str">
        <f t="shared" si="50"/>
        <v>NSW</v>
      </c>
    </row>
    <row r="3253" spans="1:3">
      <c r="A3253" s="181">
        <v>1887</v>
      </c>
      <c r="B3253" s="181">
        <v>63</v>
      </c>
      <c r="C3253" s="180" t="str">
        <f t="shared" si="50"/>
        <v>NSW</v>
      </c>
    </row>
    <row r="3254" spans="1:3">
      <c r="A3254" s="181">
        <v>1888</v>
      </c>
      <c r="B3254" s="181">
        <v>63</v>
      </c>
      <c r="C3254" s="180" t="str">
        <f t="shared" si="50"/>
        <v>NSW</v>
      </c>
    </row>
    <row r="3255" spans="1:3">
      <c r="A3255" s="181">
        <v>1890</v>
      </c>
      <c r="B3255" s="181">
        <v>63</v>
      </c>
      <c r="C3255" s="180" t="str">
        <f t="shared" si="50"/>
        <v>NSW</v>
      </c>
    </row>
    <row r="3256" spans="1:3">
      <c r="A3256" s="181">
        <v>1891</v>
      </c>
      <c r="B3256" s="181">
        <v>63</v>
      </c>
      <c r="C3256" s="180" t="str">
        <f t="shared" si="50"/>
        <v>NSW</v>
      </c>
    </row>
    <row r="3257" spans="1:3">
      <c r="A3257" s="181">
        <v>1894</v>
      </c>
      <c r="B3257" s="181">
        <v>63</v>
      </c>
      <c r="C3257" s="180" t="str">
        <f t="shared" si="50"/>
        <v>NSW</v>
      </c>
    </row>
    <row r="3258" spans="1:3">
      <c r="A3258" s="181">
        <v>1895</v>
      </c>
      <c r="B3258" s="181">
        <v>63</v>
      </c>
      <c r="C3258" s="180" t="str">
        <f t="shared" si="50"/>
        <v>NSW</v>
      </c>
    </row>
    <row r="3259" spans="1:3">
      <c r="A3259" s="181">
        <v>1896</v>
      </c>
      <c r="B3259" s="181">
        <v>63</v>
      </c>
      <c r="C3259" s="180" t="str">
        <f t="shared" si="50"/>
        <v>NSW</v>
      </c>
    </row>
    <row r="3260" spans="1:3">
      <c r="A3260" s="181">
        <v>1897</v>
      </c>
      <c r="B3260" s="181">
        <v>63</v>
      </c>
      <c r="C3260" s="180" t="str">
        <f t="shared" si="50"/>
        <v>NSW</v>
      </c>
    </row>
    <row r="3261" spans="1:3">
      <c r="A3261" s="181">
        <v>1898</v>
      </c>
      <c r="B3261" s="181">
        <v>63</v>
      </c>
      <c r="C3261" s="180" t="str">
        <f t="shared" si="50"/>
        <v>NSW</v>
      </c>
    </row>
    <row r="3262" spans="1:3">
      <c r="A3262" s="181">
        <v>1900</v>
      </c>
      <c r="B3262" s="181">
        <v>63</v>
      </c>
      <c r="C3262" s="180" t="str">
        <f t="shared" si="50"/>
        <v>NSW</v>
      </c>
    </row>
    <row r="3263" spans="1:3">
      <c r="A3263" s="181">
        <v>1902</v>
      </c>
      <c r="B3263" s="181">
        <v>63</v>
      </c>
      <c r="C3263" s="180" t="str">
        <f t="shared" si="50"/>
        <v>NSW</v>
      </c>
    </row>
    <row r="3264" spans="1:3">
      <c r="A3264" s="181">
        <v>1903</v>
      </c>
      <c r="B3264" s="181">
        <v>63</v>
      </c>
      <c r="C3264" s="180" t="str">
        <f t="shared" si="50"/>
        <v>NSW</v>
      </c>
    </row>
    <row r="3265" spans="1:3">
      <c r="A3265" s="181">
        <v>1920</v>
      </c>
      <c r="B3265" s="181">
        <v>63</v>
      </c>
      <c r="C3265" s="180" t="str">
        <f t="shared" si="50"/>
        <v>NSW</v>
      </c>
    </row>
    <row r="3266" spans="1:3">
      <c r="A3266" s="181">
        <v>2000</v>
      </c>
      <c r="B3266" s="181">
        <v>63</v>
      </c>
      <c r="C3266" s="180" t="str">
        <f t="shared" ref="C3266:C3329" si="51">IF(OR(A3266&lt;=299,AND(A3266&lt;3000,A3266&gt;=1000)),"NSW",IF(AND(A3266&lt;=999,A3266&gt;=800),"NT",IF(OR(AND(A3266&lt;=8999,A3266&gt;=8000),AND(A3266&lt;=3999,A3266&gt;=3000)),"VIC",IF(OR(AND(A3266&lt;=9999,A3266&gt;=9000),AND(A3266&lt;=4999,A3266&gt;=4000)),"QLD",IF(AND(A3266&lt;=5999,A3266&gt;=5000),"SA",IF(AND(A3266&lt;=6999,A3266&gt;=6000),"WA","TAS"))))))</f>
        <v>NSW</v>
      </c>
    </row>
    <row r="3267" spans="1:3">
      <c r="A3267" s="181">
        <v>2001</v>
      </c>
      <c r="B3267" s="181">
        <v>63</v>
      </c>
      <c r="C3267" s="180" t="str">
        <f t="shared" si="51"/>
        <v>NSW</v>
      </c>
    </row>
    <row r="3268" spans="1:3">
      <c r="A3268" s="181">
        <v>2004</v>
      </c>
      <c r="B3268" s="181">
        <v>63</v>
      </c>
      <c r="C3268" s="180" t="str">
        <f t="shared" si="51"/>
        <v>NSW</v>
      </c>
    </row>
    <row r="3269" spans="1:3">
      <c r="A3269" s="181">
        <v>2005</v>
      </c>
      <c r="B3269" s="181">
        <v>63</v>
      </c>
      <c r="C3269" s="180" t="str">
        <f t="shared" si="51"/>
        <v>NSW</v>
      </c>
    </row>
    <row r="3270" spans="1:3">
      <c r="A3270" s="181">
        <v>2006</v>
      </c>
      <c r="B3270" s="181">
        <v>63</v>
      </c>
      <c r="C3270" s="180" t="str">
        <f t="shared" si="51"/>
        <v>NSW</v>
      </c>
    </row>
    <row r="3271" spans="1:3">
      <c r="A3271" s="181">
        <v>2007</v>
      </c>
      <c r="B3271" s="181">
        <v>63</v>
      </c>
      <c r="C3271" s="180" t="str">
        <f t="shared" si="51"/>
        <v>NSW</v>
      </c>
    </row>
    <row r="3272" spans="1:3">
      <c r="A3272" s="181">
        <v>2008</v>
      </c>
      <c r="B3272" s="181">
        <v>63</v>
      </c>
      <c r="C3272" s="180" t="str">
        <f t="shared" si="51"/>
        <v>NSW</v>
      </c>
    </row>
    <row r="3273" spans="1:3">
      <c r="A3273" s="181">
        <v>2009</v>
      </c>
      <c r="B3273" s="181">
        <v>63</v>
      </c>
      <c r="C3273" s="180" t="str">
        <f t="shared" si="51"/>
        <v>NSW</v>
      </c>
    </row>
    <row r="3274" spans="1:3">
      <c r="A3274" s="181">
        <v>2010</v>
      </c>
      <c r="B3274" s="181">
        <v>63</v>
      </c>
      <c r="C3274" s="180" t="str">
        <f t="shared" si="51"/>
        <v>NSW</v>
      </c>
    </row>
    <row r="3275" spans="1:3">
      <c r="A3275" s="181">
        <v>2011</v>
      </c>
      <c r="B3275" s="181">
        <v>63</v>
      </c>
      <c r="C3275" s="180" t="str">
        <f t="shared" si="51"/>
        <v>NSW</v>
      </c>
    </row>
    <row r="3276" spans="1:3">
      <c r="A3276" s="181">
        <v>2012</v>
      </c>
      <c r="B3276" s="181">
        <v>63</v>
      </c>
      <c r="C3276" s="180" t="str">
        <f t="shared" si="51"/>
        <v>NSW</v>
      </c>
    </row>
    <row r="3277" spans="1:3">
      <c r="A3277" s="181">
        <v>2013</v>
      </c>
      <c r="B3277" s="181">
        <v>63</v>
      </c>
      <c r="C3277" s="180" t="str">
        <f t="shared" si="51"/>
        <v>NSW</v>
      </c>
    </row>
    <row r="3278" spans="1:3">
      <c r="A3278" s="181">
        <v>2014</v>
      </c>
      <c r="B3278" s="181">
        <v>63</v>
      </c>
      <c r="C3278" s="180" t="str">
        <f t="shared" si="51"/>
        <v>NSW</v>
      </c>
    </row>
    <row r="3279" spans="1:3">
      <c r="A3279" s="181">
        <v>2015</v>
      </c>
      <c r="B3279" s="181">
        <v>63</v>
      </c>
      <c r="C3279" s="180" t="str">
        <f t="shared" si="51"/>
        <v>NSW</v>
      </c>
    </row>
    <row r="3280" spans="1:3">
      <c r="A3280" s="181">
        <v>2016</v>
      </c>
      <c r="B3280" s="181">
        <v>63</v>
      </c>
      <c r="C3280" s="180" t="str">
        <f t="shared" si="51"/>
        <v>NSW</v>
      </c>
    </row>
    <row r="3281" spans="1:3">
      <c r="A3281" s="181">
        <v>2017</v>
      </c>
      <c r="B3281" s="181">
        <v>63</v>
      </c>
      <c r="C3281" s="180" t="str">
        <f t="shared" si="51"/>
        <v>NSW</v>
      </c>
    </row>
    <row r="3282" spans="1:3">
      <c r="A3282" s="181">
        <v>2018</v>
      </c>
      <c r="B3282" s="181">
        <v>63</v>
      </c>
      <c r="C3282" s="180" t="str">
        <f t="shared" si="51"/>
        <v>NSW</v>
      </c>
    </row>
    <row r="3283" spans="1:3">
      <c r="A3283" s="181">
        <v>2019</v>
      </c>
      <c r="B3283" s="181">
        <v>63</v>
      </c>
      <c r="C3283" s="180" t="str">
        <f t="shared" si="51"/>
        <v>NSW</v>
      </c>
    </row>
    <row r="3284" spans="1:3">
      <c r="A3284" s="181">
        <v>2020</v>
      </c>
      <c r="B3284" s="181">
        <v>63</v>
      </c>
      <c r="C3284" s="180" t="str">
        <f t="shared" si="51"/>
        <v>NSW</v>
      </c>
    </row>
    <row r="3285" spans="1:3">
      <c r="A3285" s="181">
        <v>2021</v>
      </c>
      <c r="B3285" s="181">
        <v>63</v>
      </c>
      <c r="C3285" s="180" t="str">
        <f t="shared" si="51"/>
        <v>NSW</v>
      </c>
    </row>
    <row r="3286" spans="1:3">
      <c r="A3286" s="181">
        <v>2022</v>
      </c>
      <c r="B3286" s="181">
        <v>63</v>
      </c>
      <c r="C3286" s="180" t="str">
        <f t="shared" si="51"/>
        <v>NSW</v>
      </c>
    </row>
    <row r="3287" spans="1:3">
      <c r="A3287" s="181">
        <v>2023</v>
      </c>
      <c r="B3287" s="181">
        <v>63</v>
      </c>
      <c r="C3287" s="180" t="str">
        <f t="shared" si="51"/>
        <v>NSW</v>
      </c>
    </row>
    <row r="3288" spans="1:3">
      <c r="A3288" s="181">
        <v>2024</v>
      </c>
      <c r="B3288" s="181">
        <v>63</v>
      </c>
      <c r="C3288" s="180" t="str">
        <f t="shared" si="51"/>
        <v>NSW</v>
      </c>
    </row>
    <row r="3289" spans="1:3">
      <c r="A3289" s="181">
        <v>2025</v>
      </c>
      <c r="B3289" s="181">
        <v>63</v>
      </c>
      <c r="C3289" s="180" t="str">
        <f t="shared" si="51"/>
        <v>NSW</v>
      </c>
    </row>
    <row r="3290" spans="1:3">
      <c r="A3290" s="181">
        <v>2026</v>
      </c>
      <c r="B3290" s="181">
        <v>63</v>
      </c>
      <c r="C3290" s="180" t="str">
        <f t="shared" si="51"/>
        <v>NSW</v>
      </c>
    </row>
    <row r="3291" spans="1:3">
      <c r="A3291" s="181">
        <v>2027</v>
      </c>
      <c r="B3291" s="181">
        <v>63</v>
      </c>
      <c r="C3291" s="180" t="str">
        <f t="shared" si="51"/>
        <v>NSW</v>
      </c>
    </row>
    <row r="3292" spans="1:3">
      <c r="A3292" s="181">
        <v>2028</v>
      </c>
      <c r="B3292" s="181">
        <v>63</v>
      </c>
      <c r="C3292" s="180" t="str">
        <f t="shared" si="51"/>
        <v>NSW</v>
      </c>
    </row>
    <row r="3293" spans="1:3">
      <c r="A3293" s="181">
        <v>2029</v>
      </c>
      <c r="B3293" s="181">
        <v>63</v>
      </c>
      <c r="C3293" s="180" t="str">
        <f t="shared" si="51"/>
        <v>NSW</v>
      </c>
    </row>
    <row r="3294" spans="1:3">
      <c r="A3294" s="181">
        <v>2030</v>
      </c>
      <c r="B3294" s="181">
        <v>63</v>
      </c>
      <c r="C3294" s="180" t="str">
        <f t="shared" si="51"/>
        <v>NSW</v>
      </c>
    </row>
    <row r="3295" spans="1:3">
      <c r="A3295" s="181">
        <v>2031</v>
      </c>
      <c r="B3295" s="181">
        <v>63</v>
      </c>
      <c r="C3295" s="180" t="str">
        <f t="shared" si="51"/>
        <v>NSW</v>
      </c>
    </row>
    <row r="3296" spans="1:3">
      <c r="A3296" s="181">
        <v>2032</v>
      </c>
      <c r="B3296" s="181">
        <v>63</v>
      </c>
      <c r="C3296" s="180" t="str">
        <f t="shared" si="51"/>
        <v>NSW</v>
      </c>
    </row>
    <row r="3297" spans="1:3">
      <c r="A3297" s="181">
        <v>2033</v>
      </c>
      <c r="B3297" s="181">
        <v>63</v>
      </c>
      <c r="C3297" s="180" t="str">
        <f t="shared" si="51"/>
        <v>NSW</v>
      </c>
    </row>
    <row r="3298" spans="1:3">
      <c r="A3298" s="181">
        <v>2034</v>
      </c>
      <c r="B3298" s="181">
        <v>63</v>
      </c>
      <c r="C3298" s="180" t="str">
        <f t="shared" si="51"/>
        <v>NSW</v>
      </c>
    </row>
    <row r="3299" spans="1:3">
      <c r="A3299" s="181">
        <v>2035</v>
      </c>
      <c r="B3299" s="181">
        <v>63</v>
      </c>
      <c r="C3299" s="180" t="str">
        <f t="shared" si="51"/>
        <v>NSW</v>
      </c>
    </row>
    <row r="3300" spans="1:3">
      <c r="A3300" s="181">
        <v>2036</v>
      </c>
      <c r="B3300" s="181">
        <v>63</v>
      </c>
      <c r="C3300" s="180" t="str">
        <f t="shared" si="51"/>
        <v>NSW</v>
      </c>
    </row>
    <row r="3301" spans="1:3">
      <c r="A3301" s="181">
        <v>2037</v>
      </c>
      <c r="B3301" s="181">
        <v>63</v>
      </c>
      <c r="C3301" s="180" t="str">
        <f t="shared" si="51"/>
        <v>NSW</v>
      </c>
    </row>
    <row r="3302" spans="1:3">
      <c r="A3302" s="181">
        <v>2038</v>
      </c>
      <c r="B3302" s="181">
        <v>63</v>
      </c>
      <c r="C3302" s="180" t="str">
        <f t="shared" si="51"/>
        <v>NSW</v>
      </c>
    </row>
    <row r="3303" spans="1:3">
      <c r="A3303" s="181">
        <v>2039</v>
      </c>
      <c r="B3303" s="181">
        <v>63</v>
      </c>
      <c r="C3303" s="180" t="str">
        <f t="shared" si="51"/>
        <v>NSW</v>
      </c>
    </row>
    <row r="3304" spans="1:3">
      <c r="A3304" s="181">
        <v>2040</v>
      </c>
      <c r="B3304" s="181">
        <v>63</v>
      </c>
      <c r="C3304" s="180" t="str">
        <f t="shared" si="51"/>
        <v>NSW</v>
      </c>
    </row>
    <row r="3305" spans="1:3">
      <c r="A3305" s="181">
        <v>2041</v>
      </c>
      <c r="B3305" s="181">
        <v>63</v>
      </c>
      <c r="C3305" s="180" t="str">
        <f t="shared" si="51"/>
        <v>NSW</v>
      </c>
    </row>
    <row r="3306" spans="1:3">
      <c r="A3306" s="181">
        <v>2042</v>
      </c>
      <c r="B3306" s="181">
        <v>63</v>
      </c>
      <c r="C3306" s="180" t="str">
        <f t="shared" si="51"/>
        <v>NSW</v>
      </c>
    </row>
    <row r="3307" spans="1:3">
      <c r="A3307" s="181">
        <v>2043</v>
      </c>
      <c r="B3307" s="181">
        <v>63</v>
      </c>
      <c r="C3307" s="180" t="str">
        <f t="shared" si="51"/>
        <v>NSW</v>
      </c>
    </row>
    <row r="3308" spans="1:3">
      <c r="A3308" s="181">
        <v>2044</v>
      </c>
      <c r="B3308" s="181">
        <v>63</v>
      </c>
      <c r="C3308" s="180" t="str">
        <f t="shared" si="51"/>
        <v>NSW</v>
      </c>
    </row>
    <row r="3309" spans="1:3">
      <c r="A3309" s="181">
        <v>2045</v>
      </c>
      <c r="B3309" s="181">
        <v>63</v>
      </c>
      <c r="C3309" s="180" t="str">
        <f t="shared" si="51"/>
        <v>NSW</v>
      </c>
    </row>
    <row r="3310" spans="1:3">
      <c r="A3310" s="181">
        <v>2046</v>
      </c>
      <c r="B3310" s="181">
        <v>63</v>
      </c>
      <c r="C3310" s="180" t="str">
        <f t="shared" si="51"/>
        <v>NSW</v>
      </c>
    </row>
    <row r="3311" spans="1:3">
      <c r="A3311" s="181">
        <v>2047</v>
      </c>
      <c r="B3311" s="181">
        <v>63</v>
      </c>
      <c r="C3311" s="180" t="str">
        <f t="shared" si="51"/>
        <v>NSW</v>
      </c>
    </row>
    <row r="3312" spans="1:3">
      <c r="A3312" s="181">
        <v>2048</v>
      </c>
      <c r="B3312" s="181">
        <v>63</v>
      </c>
      <c r="C3312" s="180" t="str">
        <f t="shared" si="51"/>
        <v>NSW</v>
      </c>
    </row>
    <row r="3313" spans="1:3">
      <c r="A3313" s="181">
        <v>2049</v>
      </c>
      <c r="B3313" s="181">
        <v>63</v>
      </c>
      <c r="C3313" s="180" t="str">
        <f t="shared" si="51"/>
        <v>NSW</v>
      </c>
    </row>
    <row r="3314" spans="1:3">
      <c r="A3314" s="181">
        <v>2050</v>
      </c>
      <c r="B3314" s="181">
        <v>63</v>
      </c>
      <c r="C3314" s="180" t="str">
        <f t="shared" si="51"/>
        <v>NSW</v>
      </c>
    </row>
    <row r="3315" spans="1:3">
      <c r="A3315" s="181">
        <v>2051</v>
      </c>
      <c r="B3315" s="181">
        <v>63</v>
      </c>
      <c r="C3315" s="180" t="str">
        <f t="shared" si="51"/>
        <v>NSW</v>
      </c>
    </row>
    <row r="3316" spans="1:3">
      <c r="A3316" s="181">
        <v>2052</v>
      </c>
      <c r="B3316" s="181">
        <v>63</v>
      </c>
      <c r="C3316" s="180" t="str">
        <f t="shared" si="51"/>
        <v>NSW</v>
      </c>
    </row>
    <row r="3317" spans="1:3">
      <c r="A3317" s="181">
        <v>2055</v>
      </c>
      <c r="B3317" s="181">
        <v>63</v>
      </c>
      <c r="C3317" s="180" t="str">
        <f t="shared" si="51"/>
        <v>NSW</v>
      </c>
    </row>
    <row r="3318" spans="1:3">
      <c r="A3318" s="181">
        <v>2056</v>
      </c>
      <c r="B3318" s="181">
        <v>63</v>
      </c>
      <c r="C3318" s="180" t="str">
        <f t="shared" si="51"/>
        <v>NSW</v>
      </c>
    </row>
    <row r="3319" spans="1:3">
      <c r="A3319" s="181">
        <v>2057</v>
      </c>
      <c r="B3319" s="181">
        <v>63</v>
      </c>
      <c r="C3319" s="180" t="str">
        <f t="shared" si="51"/>
        <v>NSW</v>
      </c>
    </row>
    <row r="3320" spans="1:3">
      <c r="A3320" s="181">
        <v>2058</v>
      </c>
      <c r="B3320" s="181">
        <v>63</v>
      </c>
      <c r="C3320" s="180" t="str">
        <f t="shared" si="51"/>
        <v>NSW</v>
      </c>
    </row>
    <row r="3321" spans="1:3">
      <c r="A3321" s="181">
        <v>2059</v>
      </c>
      <c r="B3321" s="181">
        <v>63</v>
      </c>
      <c r="C3321" s="180" t="str">
        <f t="shared" si="51"/>
        <v>NSW</v>
      </c>
    </row>
    <row r="3322" spans="1:3">
      <c r="A3322" s="181">
        <v>2060</v>
      </c>
      <c r="B3322" s="181">
        <v>63</v>
      </c>
      <c r="C3322" s="180" t="str">
        <f t="shared" si="51"/>
        <v>NSW</v>
      </c>
    </row>
    <row r="3323" spans="1:3">
      <c r="A3323" s="181">
        <v>2061</v>
      </c>
      <c r="B3323" s="181">
        <v>63</v>
      </c>
      <c r="C3323" s="180" t="str">
        <f t="shared" si="51"/>
        <v>NSW</v>
      </c>
    </row>
    <row r="3324" spans="1:3">
      <c r="A3324" s="181">
        <v>2062</v>
      </c>
      <c r="B3324" s="181">
        <v>63</v>
      </c>
      <c r="C3324" s="180" t="str">
        <f t="shared" si="51"/>
        <v>NSW</v>
      </c>
    </row>
    <row r="3325" spans="1:3">
      <c r="A3325" s="181">
        <v>2063</v>
      </c>
      <c r="B3325" s="181">
        <v>63</v>
      </c>
      <c r="C3325" s="180" t="str">
        <f t="shared" si="51"/>
        <v>NSW</v>
      </c>
    </row>
    <row r="3326" spans="1:3">
      <c r="A3326" s="181">
        <v>2064</v>
      </c>
      <c r="B3326" s="181">
        <v>63</v>
      </c>
      <c r="C3326" s="180" t="str">
        <f t="shared" si="51"/>
        <v>NSW</v>
      </c>
    </row>
    <row r="3327" spans="1:3">
      <c r="A3327" s="181">
        <v>2065</v>
      </c>
      <c r="B3327" s="181">
        <v>63</v>
      </c>
      <c r="C3327" s="180" t="str">
        <f t="shared" si="51"/>
        <v>NSW</v>
      </c>
    </row>
    <row r="3328" spans="1:3">
      <c r="A3328" s="181">
        <v>2066</v>
      </c>
      <c r="B3328" s="181">
        <v>63</v>
      </c>
      <c r="C3328" s="180" t="str">
        <f t="shared" si="51"/>
        <v>NSW</v>
      </c>
    </row>
    <row r="3329" spans="1:3">
      <c r="A3329" s="181">
        <v>2067</v>
      </c>
      <c r="B3329" s="181">
        <v>63</v>
      </c>
      <c r="C3329" s="180" t="str">
        <f t="shared" si="51"/>
        <v>NSW</v>
      </c>
    </row>
    <row r="3330" spans="1:3">
      <c r="A3330" s="181">
        <v>2068</v>
      </c>
      <c r="B3330" s="181">
        <v>63</v>
      </c>
      <c r="C3330" s="180" t="str">
        <f t="shared" ref="C3330:C3393" si="52">IF(OR(A3330&lt;=299,AND(A3330&lt;3000,A3330&gt;=1000)),"NSW",IF(AND(A3330&lt;=999,A3330&gt;=800),"NT",IF(OR(AND(A3330&lt;=8999,A3330&gt;=8000),AND(A3330&lt;=3999,A3330&gt;=3000)),"VIC",IF(OR(AND(A3330&lt;=9999,A3330&gt;=9000),AND(A3330&lt;=4999,A3330&gt;=4000)),"QLD",IF(AND(A3330&lt;=5999,A3330&gt;=5000),"SA",IF(AND(A3330&lt;=6999,A3330&gt;=6000),"WA","TAS"))))))</f>
        <v>NSW</v>
      </c>
    </row>
    <row r="3331" spans="1:3">
      <c r="A3331" s="181">
        <v>2069</v>
      </c>
      <c r="B3331" s="181">
        <v>63</v>
      </c>
      <c r="C3331" s="180" t="str">
        <f t="shared" si="52"/>
        <v>NSW</v>
      </c>
    </row>
    <row r="3332" spans="1:3">
      <c r="A3332" s="181">
        <v>2070</v>
      </c>
      <c r="B3332" s="181">
        <v>63</v>
      </c>
      <c r="C3332" s="180" t="str">
        <f t="shared" si="52"/>
        <v>NSW</v>
      </c>
    </row>
    <row r="3333" spans="1:3">
      <c r="A3333" s="181">
        <v>2071</v>
      </c>
      <c r="B3333" s="181">
        <v>63</v>
      </c>
      <c r="C3333" s="180" t="str">
        <f t="shared" si="52"/>
        <v>NSW</v>
      </c>
    </row>
    <row r="3334" spans="1:3">
      <c r="A3334" s="181">
        <v>2072</v>
      </c>
      <c r="B3334" s="181">
        <v>63</v>
      </c>
      <c r="C3334" s="180" t="str">
        <f t="shared" si="52"/>
        <v>NSW</v>
      </c>
    </row>
    <row r="3335" spans="1:3">
      <c r="A3335" s="181">
        <v>2073</v>
      </c>
      <c r="B3335" s="181">
        <v>63</v>
      </c>
      <c r="C3335" s="180" t="str">
        <f t="shared" si="52"/>
        <v>NSW</v>
      </c>
    </row>
    <row r="3336" spans="1:3">
      <c r="A3336" s="181">
        <v>2074</v>
      </c>
      <c r="B3336" s="181">
        <v>63</v>
      </c>
      <c r="C3336" s="180" t="str">
        <f t="shared" si="52"/>
        <v>NSW</v>
      </c>
    </row>
    <row r="3337" spans="1:3">
      <c r="A3337" s="181">
        <v>2075</v>
      </c>
      <c r="B3337" s="181">
        <v>63</v>
      </c>
      <c r="C3337" s="180" t="str">
        <f t="shared" si="52"/>
        <v>NSW</v>
      </c>
    </row>
    <row r="3338" spans="1:3">
      <c r="A3338" s="181">
        <v>2076</v>
      </c>
      <c r="B3338" s="181">
        <v>63</v>
      </c>
      <c r="C3338" s="180" t="str">
        <f t="shared" si="52"/>
        <v>NSW</v>
      </c>
    </row>
    <row r="3339" spans="1:3">
      <c r="A3339" s="181">
        <v>2077</v>
      </c>
      <c r="B3339" s="181">
        <v>63</v>
      </c>
      <c r="C3339" s="180" t="str">
        <f t="shared" si="52"/>
        <v>NSW</v>
      </c>
    </row>
    <row r="3340" spans="1:3">
      <c r="A3340" s="181">
        <v>2079</v>
      </c>
      <c r="B3340" s="181">
        <v>63</v>
      </c>
      <c r="C3340" s="180" t="str">
        <f t="shared" si="52"/>
        <v>NSW</v>
      </c>
    </row>
    <row r="3341" spans="1:3">
      <c r="A3341" s="181">
        <v>2080</v>
      </c>
      <c r="B3341" s="181">
        <v>63</v>
      </c>
      <c r="C3341" s="180" t="str">
        <f t="shared" si="52"/>
        <v>NSW</v>
      </c>
    </row>
    <row r="3342" spans="1:3">
      <c r="A3342" s="181">
        <v>2081</v>
      </c>
      <c r="B3342" s="181">
        <v>63</v>
      </c>
      <c r="C3342" s="180" t="str">
        <f t="shared" si="52"/>
        <v>NSW</v>
      </c>
    </row>
    <row r="3343" spans="1:3">
      <c r="A3343" s="181">
        <v>2082</v>
      </c>
      <c r="B3343" s="181">
        <v>63</v>
      </c>
      <c r="C3343" s="180" t="str">
        <f t="shared" si="52"/>
        <v>NSW</v>
      </c>
    </row>
    <row r="3344" spans="1:3">
      <c r="A3344" s="181">
        <v>2083</v>
      </c>
      <c r="B3344" s="181">
        <v>63</v>
      </c>
      <c r="C3344" s="180" t="str">
        <f t="shared" si="52"/>
        <v>NSW</v>
      </c>
    </row>
    <row r="3345" spans="1:3">
      <c r="A3345" s="181">
        <v>2084</v>
      </c>
      <c r="B3345" s="181">
        <v>63</v>
      </c>
      <c r="C3345" s="180" t="str">
        <f t="shared" si="52"/>
        <v>NSW</v>
      </c>
    </row>
    <row r="3346" spans="1:3">
      <c r="A3346" s="181">
        <v>2085</v>
      </c>
      <c r="B3346" s="181">
        <v>63</v>
      </c>
      <c r="C3346" s="180" t="str">
        <f t="shared" si="52"/>
        <v>NSW</v>
      </c>
    </row>
    <row r="3347" spans="1:3">
      <c r="A3347" s="181">
        <v>2086</v>
      </c>
      <c r="B3347" s="181">
        <v>63</v>
      </c>
      <c r="C3347" s="180" t="str">
        <f t="shared" si="52"/>
        <v>NSW</v>
      </c>
    </row>
    <row r="3348" spans="1:3">
      <c r="A3348" s="181">
        <v>2087</v>
      </c>
      <c r="B3348" s="181">
        <v>63</v>
      </c>
      <c r="C3348" s="180" t="str">
        <f t="shared" si="52"/>
        <v>NSW</v>
      </c>
    </row>
    <row r="3349" spans="1:3">
      <c r="A3349" s="181">
        <v>2088</v>
      </c>
      <c r="B3349" s="181">
        <v>63</v>
      </c>
      <c r="C3349" s="180" t="str">
        <f t="shared" si="52"/>
        <v>NSW</v>
      </c>
    </row>
    <row r="3350" spans="1:3">
      <c r="A3350" s="181">
        <v>2089</v>
      </c>
      <c r="B3350" s="181">
        <v>63</v>
      </c>
      <c r="C3350" s="180" t="str">
        <f t="shared" si="52"/>
        <v>NSW</v>
      </c>
    </row>
    <row r="3351" spans="1:3">
      <c r="A3351" s="181">
        <v>2090</v>
      </c>
      <c r="B3351" s="181">
        <v>63</v>
      </c>
      <c r="C3351" s="180" t="str">
        <f t="shared" si="52"/>
        <v>NSW</v>
      </c>
    </row>
    <row r="3352" spans="1:3">
      <c r="A3352" s="181">
        <v>2091</v>
      </c>
      <c r="B3352" s="181">
        <v>63</v>
      </c>
      <c r="C3352" s="180" t="str">
        <f t="shared" si="52"/>
        <v>NSW</v>
      </c>
    </row>
    <row r="3353" spans="1:3">
      <c r="A3353" s="181">
        <v>2092</v>
      </c>
      <c r="B3353" s="181">
        <v>63</v>
      </c>
      <c r="C3353" s="180" t="str">
        <f t="shared" si="52"/>
        <v>NSW</v>
      </c>
    </row>
    <row r="3354" spans="1:3">
      <c r="A3354" s="181">
        <v>2093</v>
      </c>
      <c r="B3354" s="181">
        <v>63</v>
      </c>
      <c r="C3354" s="180" t="str">
        <f t="shared" si="52"/>
        <v>NSW</v>
      </c>
    </row>
    <row r="3355" spans="1:3">
      <c r="A3355" s="181">
        <v>2094</v>
      </c>
      <c r="B3355" s="181">
        <v>63</v>
      </c>
      <c r="C3355" s="180" t="str">
        <f t="shared" si="52"/>
        <v>NSW</v>
      </c>
    </row>
    <row r="3356" spans="1:3">
      <c r="A3356" s="181">
        <v>2095</v>
      </c>
      <c r="B3356" s="181">
        <v>63</v>
      </c>
      <c r="C3356" s="180" t="str">
        <f t="shared" si="52"/>
        <v>NSW</v>
      </c>
    </row>
    <row r="3357" spans="1:3">
      <c r="A3357" s="181">
        <v>2096</v>
      </c>
      <c r="B3357" s="181">
        <v>63</v>
      </c>
      <c r="C3357" s="180" t="str">
        <f t="shared" si="52"/>
        <v>NSW</v>
      </c>
    </row>
    <row r="3358" spans="1:3">
      <c r="A3358" s="181">
        <v>2097</v>
      </c>
      <c r="B3358" s="181">
        <v>63</v>
      </c>
      <c r="C3358" s="180" t="str">
        <f t="shared" si="52"/>
        <v>NSW</v>
      </c>
    </row>
    <row r="3359" spans="1:3">
      <c r="A3359" s="181">
        <v>2099</v>
      </c>
      <c r="B3359" s="181">
        <v>63</v>
      </c>
      <c r="C3359" s="180" t="str">
        <f t="shared" si="52"/>
        <v>NSW</v>
      </c>
    </row>
    <row r="3360" spans="1:3">
      <c r="A3360" s="181">
        <v>2100</v>
      </c>
      <c r="B3360" s="181">
        <v>63</v>
      </c>
      <c r="C3360" s="180" t="str">
        <f t="shared" si="52"/>
        <v>NSW</v>
      </c>
    </row>
    <row r="3361" spans="1:3">
      <c r="A3361" s="181">
        <v>2101</v>
      </c>
      <c r="B3361" s="181">
        <v>63</v>
      </c>
      <c r="C3361" s="180" t="str">
        <f t="shared" si="52"/>
        <v>NSW</v>
      </c>
    </row>
    <row r="3362" spans="1:3">
      <c r="A3362" s="181">
        <v>2102</v>
      </c>
      <c r="B3362" s="181">
        <v>63</v>
      </c>
      <c r="C3362" s="180" t="str">
        <f t="shared" si="52"/>
        <v>NSW</v>
      </c>
    </row>
    <row r="3363" spans="1:3">
      <c r="A3363" s="181">
        <v>2103</v>
      </c>
      <c r="B3363" s="181">
        <v>63</v>
      </c>
      <c r="C3363" s="180" t="str">
        <f t="shared" si="52"/>
        <v>NSW</v>
      </c>
    </row>
    <row r="3364" spans="1:3">
      <c r="A3364" s="181">
        <v>2104</v>
      </c>
      <c r="B3364" s="181">
        <v>63</v>
      </c>
      <c r="C3364" s="180" t="str">
        <f t="shared" si="52"/>
        <v>NSW</v>
      </c>
    </row>
    <row r="3365" spans="1:3">
      <c r="A3365" s="181">
        <v>2105</v>
      </c>
      <c r="B3365" s="181">
        <v>63</v>
      </c>
      <c r="C3365" s="180" t="str">
        <f t="shared" si="52"/>
        <v>NSW</v>
      </c>
    </row>
    <row r="3366" spans="1:3">
      <c r="A3366" s="181">
        <v>2106</v>
      </c>
      <c r="B3366" s="181">
        <v>63</v>
      </c>
      <c r="C3366" s="180" t="str">
        <f t="shared" si="52"/>
        <v>NSW</v>
      </c>
    </row>
    <row r="3367" spans="1:3">
      <c r="A3367" s="181">
        <v>2107</v>
      </c>
      <c r="B3367" s="181">
        <v>63</v>
      </c>
      <c r="C3367" s="180" t="str">
        <f t="shared" si="52"/>
        <v>NSW</v>
      </c>
    </row>
    <row r="3368" spans="1:3">
      <c r="A3368" s="181">
        <v>2108</v>
      </c>
      <c r="B3368" s="181">
        <v>63</v>
      </c>
      <c r="C3368" s="180" t="str">
        <f t="shared" si="52"/>
        <v>NSW</v>
      </c>
    </row>
    <row r="3369" spans="1:3">
      <c r="A3369" s="181">
        <v>2109</v>
      </c>
      <c r="B3369" s="181">
        <v>63</v>
      </c>
      <c r="C3369" s="180" t="str">
        <f t="shared" si="52"/>
        <v>NSW</v>
      </c>
    </row>
    <row r="3370" spans="1:3">
      <c r="A3370" s="181">
        <v>2110</v>
      </c>
      <c r="B3370" s="181">
        <v>63</v>
      </c>
      <c r="C3370" s="180" t="str">
        <f t="shared" si="52"/>
        <v>NSW</v>
      </c>
    </row>
    <row r="3371" spans="1:3">
      <c r="A3371" s="181">
        <v>2111</v>
      </c>
      <c r="B3371" s="181">
        <v>63</v>
      </c>
      <c r="C3371" s="180" t="str">
        <f t="shared" si="52"/>
        <v>NSW</v>
      </c>
    </row>
    <row r="3372" spans="1:3">
      <c r="A3372" s="181">
        <v>2112</v>
      </c>
      <c r="B3372" s="181">
        <v>63</v>
      </c>
      <c r="C3372" s="180" t="str">
        <f t="shared" si="52"/>
        <v>NSW</v>
      </c>
    </row>
    <row r="3373" spans="1:3">
      <c r="A3373" s="181">
        <v>2113</v>
      </c>
      <c r="B3373" s="181">
        <v>63</v>
      </c>
      <c r="C3373" s="180" t="str">
        <f t="shared" si="52"/>
        <v>NSW</v>
      </c>
    </row>
    <row r="3374" spans="1:3">
      <c r="A3374" s="181">
        <v>2114</v>
      </c>
      <c r="B3374" s="181">
        <v>63</v>
      </c>
      <c r="C3374" s="180" t="str">
        <f t="shared" si="52"/>
        <v>NSW</v>
      </c>
    </row>
    <row r="3375" spans="1:3">
      <c r="A3375" s="181">
        <v>2115</v>
      </c>
      <c r="B3375" s="181">
        <v>63</v>
      </c>
      <c r="C3375" s="180" t="str">
        <f t="shared" si="52"/>
        <v>NSW</v>
      </c>
    </row>
    <row r="3376" spans="1:3">
      <c r="A3376" s="181">
        <v>2116</v>
      </c>
      <c r="B3376" s="181">
        <v>63</v>
      </c>
      <c r="C3376" s="180" t="str">
        <f t="shared" si="52"/>
        <v>NSW</v>
      </c>
    </row>
    <row r="3377" spans="1:3">
      <c r="A3377" s="181">
        <v>2117</v>
      </c>
      <c r="B3377" s="181">
        <v>63</v>
      </c>
      <c r="C3377" s="180" t="str">
        <f t="shared" si="52"/>
        <v>NSW</v>
      </c>
    </row>
    <row r="3378" spans="1:3">
      <c r="A3378" s="181">
        <v>2118</v>
      </c>
      <c r="B3378" s="181">
        <v>63</v>
      </c>
      <c r="C3378" s="180" t="str">
        <f t="shared" si="52"/>
        <v>NSW</v>
      </c>
    </row>
    <row r="3379" spans="1:3">
      <c r="A3379" s="181">
        <v>2119</v>
      </c>
      <c r="B3379" s="181">
        <v>63</v>
      </c>
      <c r="C3379" s="180" t="str">
        <f t="shared" si="52"/>
        <v>NSW</v>
      </c>
    </row>
    <row r="3380" spans="1:3">
      <c r="A3380" s="181">
        <v>2120</v>
      </c>
      <c r="B3380" s="181">
        <v>63</v>
      </c>
      <c r="C3380" s="180" t="str">
        <f t="shared" si="52"/>
        <v>NSW</v>
      </c>
    </row>
    <row r="3381" spans="1:3">
      <c r="A3381" s="181">
        <v>2121</v>
      </c>
      <c r="B3381" s="181">
        <v>63</v>
      </c>
      <c r="C3381" s="180" t="str">
        <f t="shared" si="52"/>
        <v>NSW</v>
      </c>
    </row>
    <row r="3382" spans="1:3">
      <c r="A3382" s="181">
        <v>2122</v>
      </c>
      <c r="B3382" s="181">
        <v>63</v>
      </c>
      <c r="C3382" s="180" t="str">
        <f t="shared" si="52"/>
        <v>NSW</v>
      </c>
    </row>
    <row r="3383" spans="1:3">
      <c r="A3383" s="181">
        <v>2123</v>
      </c>
      <c r="B3383" s="181">
        <v>63</v>
      </c>
      <c r="C3383" s="180" t="str">
        <f t="shared" si="52"/>
        <v>NSW</v>
      </c>
    </row>
    <row r="3384" spans="1:3">
      <c r="A3384" s="181">
        <v>2124</v>
      </c>
      <c r="B3384" s="181">
        <v>63</v>
      </c>
      <c r="C3384" s="180" t="str">
        <f t="shared" si="52"/>
        <v>NSW</v>
      </c>
    </row>
    <row r="3385" spans="1:3">
      <c r="A3385" s="181">
        <v>2125</v>
      </c>
      <c r="B3385" s="181">
        <v>63</v>
      </c>
      <c r="C3385" s="180" t="str">
        <f t="shared" si="52"/>
        <v>NSW</v>
      </c>
    </row>
    <row r="3386" spans="1:3">
      <c r="A3386" s="181">
        <v>2126</v>
      </c>
      <c r="B3386" s="181">
        <v>63</v>
      </c>
      <c r="C3386" s="180" t="str">
        <f t="shared" si="52"/>
        <v>NSW</v>
      </c>
    </row>
    <row r="3387" spans="1:3">
      <c r="A3387" s="181">
        <v>2127</v>
      </c>
      <c r="B3387" s="181">
        <v>63</v>
      </c>
      <c r="C3387" s="180" t="str">
        <f t="shared" si="52"/>
        <v>NSW</v>
      </c>
    </row>
    <row r="3388" spans="1:3">
      <c r="A3388" s="181">
        <v>2128</v>
      </c>
      <c r="B3388" s="181">
        <v>63</v>
      </c>
      <c r="C3388" s="180" t="str">
        <f t="shared" si="52"/>
        <v>NSW</v>
      </c>
    </row>
    <row r="3389" spans="1:3">
      <c r="A3389" s="181">
        <v>2129</v>
      </c>
      <c r="B3389" s="181">
        <v>63</v>
      </c>
      <c r="C3389" s="180" t="str">
        <f t="shared" si="52"/>
        <v>NSW</v>
      </c>
    </row>
    <row r="3390" spans="1:3">
      <c r="A3390" s="181">
        <v>2130</v>
      </c>
      <c r="B3390" s="181">
        <v>63</v>
      </c>
      <c r="C3390" s="180" t="str">
        <f t="shared" si="52"/>
        <v>NSW</v>
      </c>
    </row>
    <row r="3391" spans="1:3">
      <c r="A3391" s="181">
        <v>2131</v>
      </c>
      <c r="B3391" s="181">
        <v>63</v>
      </c>
      <c r="C3391" s="180" t="str">
        <f t="shared" si="52"/>
        <v>NSW</v>
      </c>
    </row>
    <row r="3392" spans="1:3">
      <c r="A3392" s="181">
        <v>2132</v>
      </c>
      <c r="B3392" s="181">
        <v>63</v>
      </c>
      <c r="C3392" s="180" t="str">
        <f t="shared" si="52"/>
        <v>NSW</v>
      </c>
    </row>
    <row r="3393" spans="1:3">
      <c r="A3393" s="181">
        <v>2133</v>
      </c>
      <c r="B3393" s="181">
        <v>63</v>
      </c>
      <c r="C3393" s="180" t="str">
        <f t="shared" si="52"/>
        <v>NSW</v>
      </c>
    </row>
    <row r="3394" spans="1:3">
      <c r="A3394" s="181">
        <v>2134</v>
      </c>
      <c r="B3394" s="181">
        <v>63</v>
      </c>
      <c r="C3394" s="180" t="str">
        <f t="shared" ref="C3394:C3457" si="53">IF(OR(A3394&lt;=299,AND(A3394&lt;3000,A3394&gt;=1000)),"NSW",IF(AND(A3394&lt;=999,A3394&gt;=800),"NT",IF(OR(AND(A3394&lt;=8999,A3394&gt;=8000),AND(A3394&lt;=3999,A3394&gt;=3000)),"VIC",IF(OR(AND(A3394&lt;=9999,A3394&gt;=9000),AND(A3394&lt;=4999,A3394&gt;=4000)),"QLD",IF(AND(A3394&lt;=5999,A3394&gt;=5000),"SA",IF(AND(A3394&lt;=6999,A3394&gt;=6000),"WA","TAS"))))))</f>
        <v>NSW</v>
      </c>
    </row>
    <row r="3395" spans="1:3">
      <c r="A3395" s="181">
        <v>2135</v>
      </c>
      <c r="B3395" s="181">
        <v>63</v>
      </c>
      <c r="C3395" s="180" t="str">
        <f t="shared" si="53"/>
        <v>NSW</v>
      </c>
    </row>
    <row r="3396" spans="1:3">
      <c r="A3396" s="181">
        <v>2136</v>
      </c>
      <c r="B3396" s="181">
        <v>63</v>
      </c>
      <c r="C3396" s="180" t="str">
        <f t="shared" si="53"/>
        <v>NSW</v>
      </c>
    </row>
    <row r="3397" spans="1:3">
      <c r="A3397" s="181">
        <v>2137</v>
      </c>
      <c r="B3397" s="181">
        <v>63</v>
      </c>
      <c r="C3397" s="180" t="str">
        <f t="shared" si="53"/>
        <v>NSW</v>
      </c>
    </row>
    <row r="3398" spans="1:3">
      <c r="A3398" s="181">
        <v>2138</v>
      </c>
      <c r="B3398" s="181">
        <v>63</v>
      </c>
      <c r="C3398" s="180" t="str">
        <f t="shared" si="53"/>
        <v>NSW</v>
      </c>
    </row>
    <row r="3399" spans="1:3">
      <c r="A3399" s="181">
        <v>2139</v>
      </c>
      <c r="B3399" s="181">
        <v>63</v>
      </c>
      <c r="C3399" s="180" t="str">
        <f t="shared" si="53"/>
        <v>NSW</v>
      </c>
    </row>
    <row r="3400" spans="1:3">
      <c r="A3400" s="181">
        <v>2140</v>
      </c>
      <c r="B3400" s="181">
        <v>63</v>
      </c>
      <c r="C3400" s="180" t="str">
        <f t="shared" si="53"/>
        <v>NSW</v>
      </c>
    </row>
    <row r="3401" spans="1:3">
      <c r="A3401" s="181">
        <v>2141</v>
      </c>
      <c r="B3401" s="181">
        <v>63</v>
      </c>
      <c r="C3401" s="180" t="str">
        <f t="shared" si="53"/>
        <v>NSW</v>
      </c>
    </row>
    <row r="3402" spans="1:3">
      <c r="A3402" s="181">
        <v>2142</v>
      </c>
      <c r="B3402" s="181">
        <v>63</v>
      </c>
      <c r="C3402" s="180" t="str">
        <f t="shared" si="53"/>
        <v>NSW</v>
      </c>
    </row>
    <row r="3403" spans="1:3">
      <c r="A3403" s="181">
        <v>2143</v>
      </c>
      <c r="B3403" s="181">
        <v>63</v>
      </c>
      <c r="C3403" s="180" t="str">
        <f t="shared" si="53"/>
        <v>NSW</v>
      </c>
    </row>
    <row r="3404" spans="1:3">
      <c r="A3404" s="181">
        <v>2144</v>
      </c>
      <c r="B3404" s="181">
        <v>63</v>
      </c>
      <c r="C3404" s="180" t="str">
        <f t="shared" si="53"/>
        <v>NSW</v>
      </c>
    </row>
    <row r="3405" spans="1:3">
      <c r="A3405" s="181">
        <v>2145</v>
      </c>
      <c r="B3405" s="181">
        <v>63</v>
      </c>
      <c r="C3405" s="180" t="str">
        <f t="shared" si="53"/>
        <v>NSW</v>
      </c>
    </row>
    <row r="3406" spans="1:3">
      <c r="A3406" s="181">
        <v>2146</v>
      </c>
      <c r="B3406" s="181">
        <v>63</v>
      </c>
      <c r="C3406" s="180" t="str">
        <f t="shared" si="53"/>
        <v>NSW</v>
      </c>
    </row>
    <row r="3407" spans="1:3">
      <c r="A3407" s="181">
        <v>2147</v>
      </c>
      <c r="B3407" s="181">
        <v>63</v>
      </c>
      <c r="C3407" s="180" t="str">
        <f t="shared" si="53"/>
        <v>NSW</v>
      </c>
    </row>
    <row r="3408" spans="1:3">
      <c r="A3408" s="181">
        <v>2148</v>
      </c>
      <c r="B3408" s="181">
        <v>63</v>
      </c>
      <c r="C3408" s="180" t="str">
        <f t="shared" si="53"/>
        <v>NSW</v>
      </c>
    </row>
    <row r="3409" spans="1:3">
      <c r="A3409" s="181">
        <v>2150</v>
      </c>
      <c r="B3409" s="181">
        <v>63</v>
      </c>
      <c r="C3409" s="180" t="str">
        <f t="shared" si="53"/>
        <v>NSW</v>
      </c>
    </row>
    <row r="3410" spans="1:3">
      <c r="A3410" s="181">
        <v>2151</v>
      </c>
      <c r="B3410" s="181">
        <v>63</v>
      </c>
      <c r="C3410" s="180" t="str">
        <f t="shared" si="53"/>
        <v>NSW</v>
      </c>
    </row>
    <row r="3411" spans="1:3">
      <c r="A3411" s="181">
        <v>2152</v>
      </c>
      <c r="B3411" s="181">
        <v>63</v>
      </c>
      <c r="C3411" s="180" t="str">
        <f t="shared" si="53"/>
        <v>NSW</v>
      </c>
    </row>
    <row r="3412" spans="1:3">
      <c r="A3412" s="181">
        <v>2153</v>
      </c>
      <c r="B3412" s="181">
        <v>63</v>
      </c>
      <c r="C3412" s="180" t="str">
        <f t="shared" si="53"/>
        <v>NSW</v>
      </c>
    </row>
    <row r="3413" spans="1:3">
      <c r="A3413" s="181">
        <v>2154</v>
      </c>
      <c r="B3413" s="181">
        <v>63</v>
      </c>
      <c r="C3413" s="180" t="str">
        <f t="shared" si="53"/>
        <v>NSW</v>
      </c>
    </row>
    <row r="3414" spans="1:3">
      <c r="A3414" s="181">
        <v>2155</v>
      </c>
      <c r="B3414" s="181">
        <v>63</v>
      </c>
      <c r="C3414" s="180" t="str">
        <f t="shared" si="53"/>
        <v>NSW</v>
      </c>
    </row>
    <row r="3415" spans="1:3">
      <c r="A3415" s="181">
        <v>2156</v>
      </c>
      <c r="B3415" s="181">
        <v>63</v>
      </c>
      <c r="C3415" s="180" t="str">
        <f t="shared" si="53"/>
        <v>NSW</v>
      </c>
    </row>
    <row r="3416" spans="1:3">
      <c r="A3416" s="181">
        <v>2157</v>
      </c>
      <c r="B3416" s="181">
        <v>63</v>
      </c>
      <c r="C3416" s="180" t="str">
        <f t="shared" si="53"/>
        <v>NSW</v>
      </c>
    </row>
    <row r="3417" spans="1:3">
      <c r="A3417" s="181">
        <v>2158</v>
      </c>
      <c r="B3417" s="181">
        <v>63</v>
      </c>
      <c r="C3417" s="180" t="str">
        <f t="shared" si="53"/>
        <v>NSW</v>
      </c>
    </row>
    <row r="3418" spans="1:3">
      <c r="A3418" s="181">
        <v>2159</v>
      </c>
      <c r="B3418" s="181">
        <v>63</v>
      </c>
      <c r="C3418" s="180" t="str">
        <f t="shared" si="53"/>
        <v>NSW</v>
      </c>
    </row>
    <row r="3419" spans="1:3">
      <c r="A3419" s="181">
        <v>2160</v>
      </c>
      <c r="B3419" s="181">
        <v>63</v>
      </c>
      <c r="C3419" s="180" t="str">
        <f t="shared" si="53"/>
        <v>NSW</v>
      </c>
    </row>
    <row r="3420" spans="1:3">
      <c r="A3420" s="181">
        <v>2161</v>
      </c>
      <c r="B3420" s="181">
        <v>63</v>
      </c>
      <c r="C3420" s="180" t="str">
        <f t="shared" si="53"/>
        <v>NSW</v>
      </c>
    </row>
    <row r="3421" spans="1:3">
      <c r="A3421" s="181">
        <v>2162</v>
      </c>
      <c r="B3421" s="181">
        <v>63</v>
      </c>
      <c r="C3421" s="180" t="str">
        <f t="shared" si="53"/>
        <v>NSW</v>
      </c>
    </row>
    <row r="3422" spans="1:3">
      <c r="A3422" s="181">
        <v>2163</v>
      </c>
      <c r="B3422" s="181">
        <v>63</v>
      </c>
      <c r="C3422" s="180" t="str">
        <f t="shared" si="53"/>
        <v>NSW</v>
      </c>
    </row>
    <row r="3423" spans="1:3">
      <c r="A3423" s="181">
        <v>2164</v>
      </c>
      <c r="B3423" s="181">
        <v>63</v>
      </c>
      <c r="C3423" s="180" t="str">
        <f t="shared" si="53"/>
        <v>NSW</v>
      </c>
    </row>
    <row r="3424" spans="1:3">
      <c r="A3424" s="181">
        <v>2165</v>
      </c>
      <c r="B3424" s="181">
        <v>63</v>
      </c>
      <c r="C3424" s="180" t="str">
        <f t="shared" si="53"/>
        <v>NSW</v>
      </c>
    </row>
    <row r="3425" spans="1:3">
      <c r="A3425" s="181">
        <v>2166</v>
      </c>
      <c r="B3425" s="181">
        <v>63</v>
      </c>
      <c r="C3425" s="180" t="str">
        <f t="shared" si="53"/>
        <v>NSW</v>
      </c>
    </row>
    <row r="3426" spans="1:3">
      <c r="A3426" s="181">
        <v>2167</v>
      </c>
      <c r="B3426" s="181">
        <v>63</v>
      </c>
      <c r="C3426" s="180" t="str">
        <f t="shared" si="53"/>
        <v>NSW</v>
      </c>
    </row>
    <row r="3427" spans="1:3">
      <c r="A3427" s="181">
        <v>2168</v>
      </c>
      <c r="B3427" s="181">
        <v>63</v>
      </c>
      <c r="C3427" s="180" t="str">
        <f t="shared" si="53"/>
        <v>NSW</v>
      </c>
    </row>
    <row r="3428" spans="1:3">
      <c r="A3428" s="181">
        <v>2169</v>
      </c>
      <c r="B3428" s="181">
        <v>63</v>
      </c>
      <c r="C3428" s="180" t="str">
        <f t="shared" si="53"/>
        <v>NSW</v>
      </c>
    </row>
    <row r="3429" spans="1:3">
      <c r="A3429" s="181">
        <v>2170</v>
      </c>
      <c r="B3429" s="181">
        <v>63</v>
      </c>
      <c r="C3429" s="180" t="str">
        <f t="shared" si="53"/>
        <v>NSW</v>
      </c>
    </row>
    <row r="3430" spans="1:3">
      <c r="A3430" s="181">
        <v>2171</v>
      </c>
      <c r="B3430" s="181">
        <v>63</v>
      </c>
      <c r="C3430" s="180" t="str">
        <f t="shared" si="53"/>
        <v>NSW</v>
      </c>
    </row>
    <row r="3431" spans="1:3">
      <c r="A3431" s="181">
        <v>2173</v>
      </c>
      <c r="B3431" s="181">
        <v>63</v>
      </c>
      <c r="C3431" s="180" t="str">
        <f t="shared" si="53"/>
        <v>NSW</v>
      </c>
    </row>
    <row r="3432" spans="1:3">
      <c r="A3432" s="181">
        <v>2174</v>
      </c>
      <c r="B3432" s="181">
        <v>63</v>
      </c>
      <c r="C3432" s="180" t="str">
        <f t="shared" si="53"/>
        <v>NSW</v>
      </c>
    </row>
    <row r="3433" spans="1:3">
      <c r="A3433" s="181">
        <v>2176</v>
      </c>
      <c r="B3433" s="181">
        <v>63</v>
      </c>
      <c r="C3433" s="180" t="str">
        <f t="shared" si="53"/>
        <v>NSW</v>
      </c>
    </row>
    <row r="3434" spans="1:3">
      <c r="A3434" s="181">
        <v>2177</v>
      </c>
      <c r="B3434" s="181">
        <v>63</v>
      </c>
      <c r="C3434" s="180" t="str">
        <f t="shared" si="53"/>
        <v>NSW</v>
      </c>
    </row>
    <row r="3435" spans="1:3">
      <c r="A3435" s="181">
        <v>2190</v>
      </c>
      <c r="B3435" s="181">
        <v>63</v>
      </c>
      <c r="C3435" s="180" t="str">
        <f t="shared" si="53"/>
        <v>NSW</v>
      </c>
    </row>
    <row r="3436" spans="1:3">
      <c r="A3436" s="181">
        <v>2191</v>
      </c>
      <c r="B3436" s="181">
        <v>63</v>
      </c>
      <c r="C3436" s="180" t="str">
        <f t="shared" si="53"/>
        <v>NSW</v>
      </c>
    </row>
    <row r="3437" spans="1:3">
      <c r="A3437" s="181">
        <v>2192</v>
      </c>
      <c r="B3437" s="181">
        <v>63</v>
      </c>
      <c r="C3437" s="180" t="str">
        <f t="shared" si="53"/>
        <v>NSW</v>
      </c>
    </row>
    <row r="3438" spans="1:3">
      <c r="A3438" s="181">
        <v>2193</v>
      </c>
      <c r="B3438" s="181">
        <v>63</v>
      </c>
      <c r="C3438" s="180" t="str">
        <f t="shared" si="53"/>
        <v>NSW</v>
      </c>
    </row>
    <row r="3439" spans="1:3">
      <c r="A3439" s="181">
        <v>2194</v>
      </c>
      <c r="B3439" s="181">
        <v>63</v>
      </c>
      <c r="C3439" s="180" t="str">
        <f t="shared" si="53"/>
        <v>NSW</v>
      </c>
    </row>
    <row r="3440" spans="1:3">
      <c r="A3440" s="181">
        <v>2195</v>
      </c>
      <c r="B3440" s="181">
        <v>63</v>
      </c>
      <c r="C3440" s="180" t="str">
        <f t="shared" si="53"/>
        <v>NSW</v>
      </c>
    </row>
    <row r="3441" spans="1:3">
      <c r="A3441" s="181">
        <v>2196</v>
      </c>
      <c r="B3441" s="181">
        <v>63</v>
      </c>
      <c r="C3441" s="180" t="str">
        <f t="shared" si="53"/>
        <v>NSW</v>
      </c>
    </row>
    <row r="3442" spans="1:3">
      <c r="A3442" s="181">
        <v>2197</v>
      </c>
      <c r="B3442" s="181">
        <v>63</v>
      </c>
      <c r="C3442" s="180" t="str">
        <f t="shared" si="53"/>
        <v>NSW</v>
      </c>
    </row>
    <row r="3443" spans="1:3">
      <c r="A3443" s="181">
        <v>2198</v>
      </c>
      <c r="B3443" s="181">
        <v>63</v>
      </c>
      <c r="C3443" s="180" t="str">
        <f t="shared" si="53"/>
        <v>NSW</v>
      </c>
    </row>
    <row r="3444" spans="1:3">
      <c r="A3444" s="181">
        <v>2199</v>
      </c>
      <c r="B3444" s="181">
        <v>63</v>
      </c>
      <c r="C3444" s="180" t="str">
        <f t="shared" si="53"/>
        <v>NSW</v>
      </c>
    </row>
    <row r="3445" spans="1:3">
      <c r="A3445" s="181">
        <v>2200</v>
      </c>
      <c r="B3445" s="181">
        <v>63</v>
      </c>
      <c r="C3445" s="180" t="str">
        <f t="shared" si="53"/>
        <v>NSW</v>
      </c>
    </row>
    <row r="3446" spans="1:3">
      <c r="A3446" s="181">
        <v>2201</v>
      </c>
      <c r="B3446" s="181">
        <v>63</v>
      </c>
      <c r="C3446" s="180" t="str">
        <f t="shared" si="53"/>
        <v>NSW</v>
      </c>
    </row>
    <row r="3447" spans="1:3">
      <c r="A3447" s="181">
        <v>2202</v>
      </c>
      <c r="B3447" s="181">
        <v>63</v>
      </c>
      <c r="C3447" s="180" t="str">
        <f t="shared" si="53"/>
        <v>NSW</v>
      </c>
    </row>
    <row r="3448" spans="1:3">
      <c r="A3448" s="181">
        <v>2203</v>
      </c>
      <c r="B3448" s="181">
        <v>63</v>
      </c>
      <c r="C3448" s="180" t="str">
        <f t="shared" si="53"/>
        <v>NSW</v>
      </c>
    </row>
    <row r="3449" spans="1:3">
      <c r="A3449" s="181">
        <v>2204</v>
      </c>
      <c r="B3449" s="181">
        <v>63</v>
      </c>
      <c r="C3449" s="180" t="str">
        <f t="shared" si="53"/>
        <v>NSW</v>
      </c>
    </row>
    <row r="3450" spans="1:3">
      <c r="A3450" s="181">
        <v>2205</v>
      </c>
      <c r="B3450" s="181">
        <v>63</v>
      </c>
      <c r="C3450" s="180" t="str">
        <f t="shared" si="53"/>
        <v>NSW</v>
      </c>
    </row>
    <row r="3451" spans="1:3">
      <c r="A3451" s="181">
        <v>2206</v>
      </c>
      <c r="B3451" s="181">
        <v>63</v>
      </c>
      <c r="C3451" s="180" t="str">
        <f t="shared" si="53"/>
        <v>NSW</v>
      </c>
    </row>
    <row r="3452" spans="1:3">
      <c r="A3452" s="181">
        <v>2207</v>
      </c>
      <c r="B3452" s="181">
        <v>63</v>
      </c>
      <c r="C3452" s="180" t="str">
        <f t="shared" si="53"/>
        <v>NSW</v>
      </c>
    </row>
    <row r="3453" spans="1:3">
      <c r="A3453" s="181">
        <v>2208</v>
      </c>
      <c r="B3453" s="181">
        <v>63</v>
      </c>
      <c r="C3453" s="180" t="str">
        <f t="shared" si="53"/>
        <v>NSW</v>
      </c>
    </row>
    <row r="3454" spans="1:3">
      <c r="A3454" s="181">
        <v>2209</v>
      </c>
      <c r="B3454" s="181">
        <v>63</v>
      </c>
      <c r="C3454" s="180" t="str">
        <f t="shared" si="53"/>
        <v>NSW</v>
      </c>
    </row>
    <row r="3455" spans="1:3">
      <c r="A3455" s="181">
        <v>2210</v>
      </c>
      <c r="B3455" s="181">
        <v>63</v>
      </c>
      <c r="C3455" s="180" t="str">
        <f t="shared" si="53"/>
        <v>NSW</v>
      </c>
    </row>
    <row r="3456" spans="1:3">
      <c r="A3456" s="181">
        <v>2211</v>
      </c>
      <c r="B3456" s="181">
        <v>63</v>
      </c>
      <c r="C3456" s="180" t="str">
        <f t="shared" si="53"/>
        <v>NSW</v>
      </c>
    </row>
    <row r="3457" spans="1:3">
      <c r="A3457" s="181">
        <v>2212</v>
      </c>
      <c r="B3457" s="181">
        <v>63</v>
      </c>
      <c r="C3457" s="180" t="str">
        <f t="shared" si="53"/>
        <v>NSW</v>
      </c>
    </row>
    <row r="3458" spans="1:3">
      <c r="A3458" s="181">
        <v>2213</v>
      </c>
      <c r="B3458" s="181">
        <v>63</v>
      </c>
      <c r="C3458" s="180" t="str">
        <f t="shared" ref="C3458:C3521" si="54">IF(OR(A3458&lt;=299,AND(A3458&lt;3000,A3458&gt;=1000)),"NSW",IF(AND(A3458&lt;=999,A3458&gt;=800),"NT",IF(OR(AND(A3458&lt;=8999,A3458&gt;=8000),AND(A3458&lt;=3999,A3458&gt;=3000)),"VIC",IF(OR(AND(A3458&lt;=9999,A3458&gt;=9000),AND(A3458&lt;=4999,A3458&gt;=4000)),"QLD",IF(AND(A3458&lt;=5999,A3458&gt;=5000),"SA",IF(AND(A3458&lt;=6999,A3458&gt;=6000),"WA","TAS"))))))</f>
        <v>NSW</v>
      </c>
    </row>
    <row r="3459" spans="1:3">
      <c r="A3459" s="181">
        <v>2214</v>
      </c>
      <c r="B3459" s="181">
        <v>63</v>
      </c>
      <c r="C3459" s="180" t="str">
        <f t="shared" si="54"/>
        <v>NSW</v>
      </c>
    </row>
    <row r="3460" spans="1:3">
      <c r="A3460" s="181">
        <v>2215</v>
      </c>
      <c r="B3460" s="181">
        <v>63</v>
      </c>
      <c r="C3460" s="180" t="str">
        <f t="shared" si="54"/>
        <v>NSW</v>
      </c>
    </row>
    <row r="3461" spans="1:3">
      <c r="A3461" s="181">
        <v>2216</v>
      </c>
      <c r="B3461" s="181">
        <v>63</v>
      </c>
      <c r="C3461" s="180" t="str">
        <f t="shared" si="54"/>
        <v>NSW</v>
      </c>
    </row>
    <row r="3462" spans="1:3">
      <c r="A3462" s="181">
        <v>2217</v>
      </c>
      <c r="B3462" s="181">
        <v>63</v>
      </c>
      <c r="C3462" s="180" t="str">
        <f t="shared" si="54"/>
        <v>NSW</v>
      </c>
    </row>
    <row r="3463" spans="1:3">
      <c r="A3463" s="181">
        <v>2218</v>
      </c>
      <c r="B3463" s="181">
        <v>63</v>
      </c>
      <c r="C3463" s="180" t="str">
        <f t="shared" si="54"/>
        <v>NSW</v>
      </c>
    </row>
    <row r="3464" spans="1:3">
      <c r="A3464" s="181">
        <v>2219</v>
      </c>
      <c r="B3464" s="181">
        <v>63</v>
      </c>
      <c r="C3464" s="180" t="str">
        <f t="shared" si="54"/>
        <v>NSW</v>
      </c>
    </row>
    <row r="3465" spans="1:3">
      <c r="A3465" s="181">
        <v>2220</v>
      </c>
      <c r="B3465" s="181">
        <v>63</v>
      </c>
      <c r="C3465" s="180" t="str">
        <f t="shared" si="54"/>
        <v>NSW</v>
      </c>
    </row>
    <row r="3466" spans="1:3">
      <c r="A3466" s="181">
        <v>2221</v>
      </c>
      <c r="B3466" s="181">
        <v>63</v>
      </c>
      <c r="C3466" s="180" t="str">
        <f t="shared" si="54"/>
        <v>NSW</v>
      </c>
    </row>
    <row r="3467" spans="1:3">
      <c r="A3467" s="181">
        <v>2222</v>
      </c>
      <c r="B3467" s="181">
        <v>63</v>
      </c>
      <c r="C3467" s="180" t="str">
        <f t="shared" si="54"/>
        <v>NSW</v>
      </c>
    </row>
    <row r="3468" spans="1:3">
      <c r="A3468" s="181">
        <v>2223</v>
      </c>
      <c r="B3468" s="181">
        <v>63</v>
      </c>
      <c r="C3468" s="180" t="str">
        <f t="shared" si="54"/>
        <v>NSW</v>
      </c>
    </row>
    <row r="3469" spans="1:3">
      <c r="A3469" s="181">
        <v>2224</v>
      </c>
      <c r="B3469" s="181">
        <v>63</v>
      </c>
      <c r="C3469" s="180" t="str">
        <f t="shared" si="54"/>
        <v>NSW</v>
      </c>
    </row>
    <row r="3470" spans="1:3">
      <c r="A3470" s="181">
        <v>2225</v>
      </c>
      <c r="B3470" s="181">
        <v>63</v>
      </c>
      <c r="C3470" s="180" t="str">
        <f t="shared" si="54"/>
        <v>NSW</v>
      </c>
    </row>
    <row r="3471" spans="1:3">
      <c r="A3471" s="181">
        <v>2226</v>
      </c>
      <c r="B3471" s="181">
        <v>63</v>
      </c>
      <c r="C3471" s="180" t="str">
        <f t="shared" si="54"/>
        <v>NSW</v>
      </c>
    </row>
    <row r="3472" spans="1:3">
      <c r="A3472" s="181">
        <v>2227</v>
      </c>
      <c r="B3472" s="181">
        <v>63</v>
      </c>
      <c r="C3472" s="180" t="str">
        <f t="shared" si="54"/>
        <v>NSW</v>
      </c>
    </row>
    <row r="3473" spans="1:3">
      <c r="A3473" s="181">
        <v>2228</v>
      </c>
      <c r="B3473" s="181">
        <v>63</v>
      </c>
      <c r="C3473" s="180" t="str">
        <f t="shared" si="54"/>
        <v>NSW</v>
      </c>
    </row>
    <row r="3474" spans="1:3">
      <c r="A3474" s="181">
        <v>2229</v>
      </c>
      <c r="B3474" s="181">
        <v>63</v>
      </c>
      <c r="C3474" s="180" t="str">
        <f t="shared" si="54"/>
        <v>NSW</v>
      </c>
    </row>
    <row r="3475" spans="1:3">
      <c r="A3475" s="181">
        <v>2230</v>
      </c>
      <c r="B3475" s="181">
        <v>63</v>
      </c>
      <c r="C3475" s="180" t="str">
        <f t="shared" si="54"/>
        <v>NSW</v>
      </c>
    </row>
    <row r="3476" spans="1:3">
      <c r="A3476" s="181">
        <v>2231</v>
      </c>
      <c r="B3476" s="181">
        <v>63</v>
      </c>
      <c r="C3476" s="180" t="str">
        <f t="shared" si="54"/>
        <v>NSW</v>
      </c>
    </row>
    <row r="3477" spans="1:3">
      <c r="A3477" s="181">
        <v>2232</v>
      </c>
      <c r="B3477" s="181">
        <v>63</v>
      </c>
      <c r="C3477" s="180" t="str">
        <f t="shared" si="54"/>
        <v>NSW</v>
      </c>
    </row>
    <row r="3478" spans="1:3">
      <c r="A3478" s="181">
        <v>2233</v>
      </c>
      <c r="B3478" s="181">
        <v>63</v>
      </c>
      <c r="C3478" s="180" t="str">
        <f t="shared" si="54"/>
        <v>NSW</v>
      </c>
    </row>
    <row r="3479" spans="1:3">
      <c r="A3479" s="181">
        <v>2234</v>
      </c>
      <c r="B3479" s="181">
        <v>63</v>
      </c>
      <c r="C3479" s="180" t="str">
        <f t="shared" si="54"/>
        <v>NSW</v>
      </c>
    </row>
    <row r="3480" spans="1:3">
      <c r="A3480" s="181">
        <v>2558</v>
      </c>
      <c r="B3480" s="181">
        <v>63</v>
      </c>
      <c r="C3480" s="180" t="str">
        <f t="shared" si="54"/>
        <v>NSW</v>
      </c>
    </row>
    <row r="3481" spans="1:3">
      <c r="A3481" s="181">
        <v>2559</v>
      </c>
      <c r="B3481" s="181">
        <v>63</v>
      </c>
      <c r="C3481" s="180" t="str">
        <f t="shared" si="54"/>
        <v>NSW</v>
      </c>
    </row>
    <row r="3482" spans="1:3">
      <c r="A3482" s="181">
        <v>2560</v>
      </c>
      <c r="B3482" s="181">
        <v>63</v>
      </c>
      <c r="C3482" s="180" t="str">
        <f t="shared" si="54"/>
        <v>NSW</v>
      </c>
    </row>
    <row r="3483" spans="1:3">
      <c r="A3483" s="181">
        <v>2563</v>
      </c>
      <c r="B3483" s="181">
        <v>63</v>
      </c>
      <c r="C3483" s="180" t="str">
        <f t="shared" si="54"/>
        <v>NSW</v>
      </c>
    </row>
    <row r="3484" spans="1:3">
      <c r="A3484" s="181">
        <v>2564</v>
      </c>
      <c r="B3484" s="181">
        <v>63</v>
      </c>
      <c r="C3484" s="180" t="str">
        <f t="shared" si="54"/>
        <v>NSW</v>
      </c>
    </row>
    <row r="3485" spans="1:3">
      <c r="A3485" s="181">
        <v>2565</v>
      </c>
      <c r="B3485" s="181">
        <v>63</v>
      </c>
      <c r="C3485" s="180" t="str">
        <f t="shared" si="54"/>
        <v>NSW</v>
      </c>
    </row>
    <row r="3486" spans="1:3">
      <c r="A3486" s="181">
        <v>2566</v>
      </c>
      <c r="B3486" s="181">
        <v>63</v>
      </c>
      <c r="C3486" s="180" t="str">
        <f t="shared" si="54"/>
        <v>NSW</v>
      </c>
    </row>
    <row r="3487" spans="1:3">
      <c r="A3487" s="181">
        <v>2567</v>
      </c>
      <c r="B3487" s="181">
        <v>63</v>
      </c>
      <c r="C3487" s="180" t="str">
        <f t="shared" si="54"/>
        <v>NSW</v>
      </c>
    </row>
    <row r="3488" spans="1:3">
      <c r="A3488" s="181">
        <v>2568</v>
      </c>
      <c r="B3488" s="181">
        <v>63</v>
      </c>
      <c r="C3488" s="180" t="str">
        <f t="shared" si="54"/>
        <v>NSW</v>
      </c>
    </row>
    <row r="3489" spans="1:3">
      <c r="A3489" s="181">
        <v>2569</v>
      </c>
      <c r="B3489" s="181">
        <v>63</v>
      </c>
      <c r="C3489" s="180" t="str">
        <f t="shared" si="54"/>
        <v>NSW</v>
      </c>
    </row>
    <row r="3490" spans="1:3">
      <c r="A3490" s="181">
        <v>2570</v>
      </c>
      <c r="B3490" s="181">
        <v>63</v>
      </c>
      <c r="C3490" s="180" t="str">
        <f t="shared" si="54"/>
        <v>NSW</v>
      </c>
    </row>
    <row r="3491" spans="1:3">
      <c r="A3491" s="181">
        <v>2571</v>
      </c>
      <c r="B3491" s="181">
        <v>63</v>
      </c>
      <c r="C3491" s="180" t="str">
        <f t="shared" si="54"/>
        <v>NSW</v>
      </c>
    </row>
    <row r="3492" spans="1:3">
      <c r="A3492" s="181">
        <v>2572</v>
      </c>
      <c r="B3492" s="181">
        <v>63</v>
      </c>
      <c r="C3492" s="180" t="str">
        <f t="shared" si="54"/>
        <v>NSW</v>
      </c>
    </row>
    <row r="3493" spans="1:3">
      <c r="A3493" s="181">
        <v>2573</v>
      </c>
      <c r="B3493" s="181">
        <v>63</v>
      </c>
      <c r="C3493" s="180" t="str">
        <f t="shared" si="54"/>
        <v>NSW</v>
      </c>
    </row>
    <row r="3494" spans="1:3">
      <c r="A3494" s="181">
        <v>2574</v>
      </c>
      <c r="B3494" s="181">
        <v>63</v>
      </c>
      <c r="C3494" s="180" t="str">
        <f t="shared" si="54"/>
        <v>NSW</v>
      </c>
    </row>
    <row r="3495" spans="1:3">
      <c r="A3495" s="181">
        <v>2740</v>
      </c>
      <c r="B3495" s="181">
        <v>63</v>
      </c>
      <c r="C3495" s="180" t="str">
        <f t="shared" si="54"/>
        <v>NSW</v>
      </c>
    </row>
    <row r="3496" spans="1:3">
      <c r="A3496" s="181">
        <v>2745</v>
      </c>
      <c r="B3496" s="181">
        <v>63</v>
      </c>
      <c r="C3496" s="180" t="str">
        <f t="shared" si="54"/>
        <v>NSW</v>
      </c>
    </row>
    <row r="3497" spans="1:3">
      <c r="A3497" s="181">
        <v>2746</v>
      </c>
      <c r="B3497" s="181">
        <v>63</v>
      </c>
      <c r="C3497" s="180" t="str">
        <f t="shared" si="54"/>
        <v>NSW</v>
      </c>
    </row>
    <row r="3498" spans="1:3">
      <c r="A3498" s="181">
        <v>2747</v>
      </c>
      <c r="B3498" s="181">
        <v>63</v>
      </c>
      <c r="C3498" s="180" t="str">
        <f t="shared" si="54"/>
        <v>NSW</v>
      </c>
    </row>
    <row r="3499" spans="1:3">
      <c r="A3499" s="181">
        <v>2748</v>
      </c>
      <c r="B3499" s="181">
        <v>63</v>
      </c>
      <c r="C3499" s="180" t="str">
        <f t="shared" si="54"/>
        <v>NSW</v>
      </c>
    </row>
    <row r="3500" spans="1:3">
      <c r="A3500" s="181">
        <v>2749</v>
      </c>
      <c r="B3500" s="181">
        <v>63</v>
      </c>
      <c r="C3500" s="180" t="str">
        <f t="shared" si="54"/>
        <v>NSW</v>
      </c>
    </row>
    <row r="3501" spans="1:3">
      <c r="A3501" s="181">
        <v>2750</v>
      </c>
      <c r="B3501" s="181">
        <v>63</v>
      </c>
      <c r="C3501" s="180" t="str">
        <f t="shared" si="54"/>
        <v>NSW</v>
      </c>
    </row>
    <row r="3502" spans="1:3">
      <c r="A3502" s="181">
        <v>2751</v>
      </c>
      <c r="B3502" s="181">
        <v>63</v>
      </c>
      <c r="C3502" s="180" t="str">
        <f t="shared" si="54"/>
        <v>NSW</v>
      </c>
    </row>
    <row r="3503" spans="1:3">
      <c r="A3503" s="181">
        <v>2752</v>
      </c>
      <c r="B3503" s="181">
        <v>63</v>
      </c>
      <c r="C3503" s="180" t="str">
        <f t="shared" si="54"/>
        <v>NSW</v>
      </c>
    </row>
    <row r="3504" spans="1:3">
      <c r="A3504" s="181">
        <v>2753</v>
      </c>
      <c r="B3504" s="181">
        <v>63</v>
      </c>
      <c r="C3504" s="180" t="str">
        <f t="shared" si="54"/>
        <v>NSW</v>
      </c>
    </row>
    <row r="3505" spans="1:3">
      <c r="A3505" s="181">
        <v>2754</v>
      </c>
      <c r="B3505" s="181">
        <v>63</v>
      </c>
      <c r="C3505" s="180" t="str">
        <f t="shared" si="54"/>
        <v>NSW</v>
      </c>
    </row>
    <row r="3506" spans="1:3">
      <c r="A3506" s="181">
        <v>2755</v>
      </c>
      <c r="B3506" s="181">
        <v>63</v>
      </c>
      <c r="C3506" s="180" t="str">
        <f t="shared" si="54"/>
        <v>NSW</v>
      </c>
    </row>
    <row r="3507" spans="1:3">
      <c r="A3507" s="181">
        <v>2756</v>
      </c>
      <c r="B3507" s="181">
        <v>63</v>
      </c>
      <c r="C3507" s="180" t="str">
        <f t="shared" si="54"/>
        <v>NSW</v>
      </c>
    </row>
    <row r="3508" spans="1:3">
      <c r="A3508" s="181">
        <v>2757</v>
      </c>
      <c r="B3508" s="181">
        <v>63</v>
      </c>
      <c r="C3508" s="180" t="str">
        <f t="shared" si="54"/>
        <v>NSW</v>
      </c>
    </row>
    <row r="3509" spans="1:3">
      <c r="A3509" s="181">
        <v>2758</v>
      </c>
      <c r="B3509" s="181">
        <v>63</v>
      </c>
      <c r="C3509" s="180" t="str">
        <f t="shared" si="54"/>
        <v>NSW</v>
      </c>
    </row>
    <row r="3510" spans="1:3">
      <c r="A3510" s="181">
        <v>2759</v>
      </c>
      <c r="B3510" s="181">
        <v>63</v>
      </c>
      <c r="C3510" s="180" t="str">
        <f t="shared" si="54"/>
        <v>NSW</v>
      </c>
    </row>
    <row r="3511" spans="1:3">
      <c r="A3511" s="181">
        <v>2760</v>
      </c>
      <c r="B3511" s="181">
        <v>63</v>
      </c>
      <c r="C3511" s="180" t="str">
        <f t="shared" si="54"/>
        <v>NSW</v>
      </c>
    </row>
    <row r="3512" spans="1:3">
      <c r="A3512" s="181">
        <v>2761</v>
      </c>
      <c r="B3512" s="181">
        <v>63</v>
      </c>
      <c r="C3512" s="180" t="str">
        <f t="shared" si="54"/>
        <v>NSW</v>
      </c>
    </row>
    <row r="3513" spans="1:3">
      <c r="A3513" s="181">
        <v>2762</v>
      </c>
      <c r="B3513" s="181">
        <v>63</v>
      </c>
      <c r="C3513" s="180" t="str">
        <f t="shared" si="54"/>
        <v>NSW</v>
      </c>
    </row>
    <row r="3514" spans="1:3">
      <c r="A3514" s="181">
        <v>2763</v>
      </c>
      <c r="B3514" s="181">
        <v>63</v>
      </c>
      <c r="C3514" s="180" t="str">
        <f t="shared" si="54"/>
        <v>NSW</v>
      </c>
    </row>
    <row r="3515" spans="1:3">
      <c r="A3515" s="181">
        <v>2764</v>
      </c>
      <c r="B3515" s="181">
        <v>63</v>
      </c>
      <c r="C3515" s="180" t="str">
        <f t="shared" si="54"/>
        <v>NSW</v>
      </c>
    </row>
    <row r="3516" spans="1:3">
      <c r="A3516" s="181">
        <v>2765</v>
      </c>
      <c r="B3516" s="181">
        <v>63</v>
      </c>
      <c r="C3516" s="180" t="str">
        <f t="shared" si="54"/>
        <v>NSW</v>
      </c>
    </row>
    <row r="3517" spans="1:3">
      <c r="A3517" s="181">
        <v>2766</v>
      </c>
      <c r="B3517" s="181">
        <v>63</v>
      </c>
      <c r="C3517" s="180" t="str">
        <f t="shared" si="54"/>
        <v>NSW</v>
      </c>
    </row>
    <row r="3518" spans="1:3">
      <c r="A3518" s="181">
        <v>2767</v>
      </c>
      <c r="B3518" s="181">
        <v>63</v>
      </c>
      <c r="C3518" s="180" t="str">
        <f t="shared" si="54"/>
        <v>NSW</v>
      </c>
    </row>
    <row r="3519" spans="1:3">
      <c r="A3519" s="181">
        <v>2768</v>
      </c>
      <c r="B3519" s="181">
        <v>63</v>
      </c>
      <c r="C3519" s="180" t="str">
        <f t="shared" si="54"/>
        <v>NSW</v>
      </c>
    </row>
    <row r="3520" spans="1:3">
      <c r="A3520" s="181">
        <v>2770</v>
      </c>
      <c r="B3520" s="181">
        <v>63</v>
      </c>
      <c r="C3520" s="180" t="str">
        <f t="shared" si="54"/>
        <v>NSW</v>
      </c>
    </row>
    <row r="3521" spans="1:3">
      <c r="A3521" s="181">
        <v>2773</v>
      </c>
      <c r="B3521" s="181">
        <v>63</v>
      </c>
      <c r="C3521" s="180" t="str">
        <f t="shared" si="54"/>
        <v>NSW</v>
      </c>
    </row>
    <row r="3522" spans="1:3">
      <c r="A3522" s="181">
        <v>2774</v>
      </c>
      <c r="B3522" s="181">
        <v>63</v>
      </c>
      <c r="C3522" s="180" t="str">
        <f t="shared" ref="C3522:C3585" si="55">IF(OR(A3522&lt;=299,AND(A3522&lt;3000,A3522&gt;=1000)),"NSW",IF(AND(A3522&lt;=999,A3522&gt;=800),"NT",IF(OR(AND(A3522&lt;=8999,A3522&gt;=8000),AND(A3522&lt;=3999,A3522&gt;=3000)),"VIC",IF(OR(AND(A3522&lt;=9999,A3522&gt;=9000),AND(A3522&lt;=4999,A3522&gt;=4000)),"QLD",IF(AND(A3522&lt;=5999,A3522&gt;=5000),"SA",IF(AND(A3522&lt;=6999,A3522&gt;=6000),"WA","TAS"))))))</f>
        <v>NSW</v>
      </c>
    </row>
    <row r="3523" spans="1:3">
      <c r="A3523" s="181">
        <v>2775</v>
      </c>
      <c r="B3523" s="181">
        <v>63</v>
      </c>
      <c r="C3523" s="180" t="str">
        <f t="shared" si="55"/>
        <v>NSW</v>
      </c>
    </row>
    <row r="3524" spans="1:3">
      <c r="A3524" s="181">
        <v>2776</v>
      </c>
      <c r="B3524" s="181">
        <v>63</v>
      </c>
      <c r="C3524" s="180" t="str">
        <f t="shared" si="55"/>
        <v>NSW</v>
      </c>
    </row>
    <row r="3525" spans="1:3">
      <c r="A3525" s="181">
        <v>2777</v>
      </c>
      <c r="B3525" s="181">
        <v>63</v>
      </c>
      <c r="C3525" s="180" t="str">
        <f t="shared" si="55"/>
        <v>NSW</v>
      </c>
    </row>
    <row r="3526" spans="1:3">
      <c r="A3526" s="181">
        <v>2778</v>
      </c>
      <c r="B3526" s="181">
        <v>63</v>
      </c>
      <c r="C3526" s="180" t="str">
        <f t="shared" si="55"/>
        <v>NSW</v>
      </c>
    </row>
    <row r="3527" spans="1:3">
      <c r="A3527" s="181">
        <v>2779</v>
      </c>
      <c r="B3527" s="181">
        <v>63</v>
      </c>
      <c r="C3527" s="180" t="str">
        <f t="shared" si="55"/>
        <v>NSW</v>
      </c>
    </row>
    <row r="3528" spans="1:3">
      <c r="A3528" s="181">
        <v>2780</v>
      </c>
      <c r="B3528" s="181">
        <v>63</v>
      </c>
      <c r="C3528" s="180" t="str">
        <f t="shared" si="55"/>
        <v>NSW</v>
      </c>
    </row>
    <row r="3529" spans="1:3">
      <c r="A3529" s="181">
        <v>2781</v>
      </c>
      <c r="B3529" s="181">
        <v>63</v>
      </c>
      <c r="C3529" s="180" t="str">
        <f t="shared" si="55"/>
        <v>NSW</v>
      </c>
    </row>
    <row r="3530" spans="1:3">
      <c r="A3530" s="181">
        <v>2782</v>
      </c>
      <c r="B3530" s="181">
        <v>63</v>
      </c>
      <c r="C3530" s="180" t="str">
        <f t="shared" si="55"/>
        <v>NSW</v>
      </c>
    </row>
    <row r="3531" spans="1:3">
      <c r="A3531" s="181">
        <v>2783</v>
      </c>
      <c r="B3531" s="181">
        <v>63</v>
      </c>
      <c r="C3531" s="180" t="str">
        <f t="shared" si="55"/>
        <v>NSW</v>
      </c>
    </row>
    <row r="3532" spans="1:3">
      <c r="A3532" s="181">
        <v>2784</v>
      </c>
      <c r="B3532" s="181">
        <v>63</v>
      </c>
      <c r="C3532" s="180" t="str">
        <f t="shared" si="55"/>
        <v>NSW</v>
      </c>
    </row>
    <row r="3533" spans="1:3">
      <c r="A3533" s="181">
        <v>2785</v>
      </c>
      <c r="B3533" s="181">
        <v>63</v>
      </c>
      <c r="C3533" s="180" t="str">
        <f t="shared" si="55"/>
        <v>NSW</v>
      </c>
    </row>
    <row r="3534" spans="1:3">
      <c r="A3534" s="181">
        <v>2786</v>
      </c>
      <c r="B3534" s="181">
        <v>63</v>
      </c>
      <c r="C3534" s="180" t="str">
        <f t="shared" si="55"/>
        <v>NSW</v>
      </c>
    </row>
    <row r="3535" spans="1:3">
      <c r="A3535" s="181">
        <v>2890</v>
      </c>
      <c r="B3535" s="181">
        <v>63</v>
      </c>
      <c r="C3535" s="180" t="str">
        <f t="shared" si="55"/>
        <v>NSW</v>
      </c>
    </row>
    <row r="3536" spans="1:3">
      <c r="A3536" s="181">
        <v>2891</v>
      </c>
      <c r="B3536" s="181">
        <v>63</v>
      </c>
      <c r="C3536" s="180" t="str">
        <f t="shared" si="55"/>
        <v>NSW</v>
      </c>
    </row>
    <row r="3537" spans="1:3">
      <c r="A3537" s="181">
        <v>2898</v>
      </c>
      <c r="B3537" s="181">
        <v>63</v>
      </c>
      <c r="C3537" s="180" t="str">
        <f t="shared" si="55"/>
        <v>NSW</v>
      </c>
    </row>
    <row r="3538" spans="1:3">
      <c r="A3538" s="181">
        <v>2899</v>
      </c>
      <c r="B3538" s="181">
        <v>63</v>
      </c>
      <c r="C3538" s="180" t="str">
        <f t="shared" si="55"/>
        <v>NSW</v>
      </c>
    </row>
    <row r="3539" spans="1:3">
      <c r="A3539" s="181">
        <v>200</v>
      </c>
      <c r="B3539" s="181">
        <v>64</v>
      </c>
      <c r="C3539" s="180" t="str">
        <f t="shared" si="55"/>
        <v>NSW</v>
      </c>
    </row>
    <row r="3540" spans="1:3">
      <c r="A3540" s="181">
        <v>211</v>
      </c>
      <c r="B3540" s="181">
        <v>64</v>
      </c>
      <c r="C3540" s="180" t="str">
        <f t="shared" si="55"/>
        <v>NSW</v>
      </c>
    </row>
    <row r="3541" spans="1:3">
      <c r="A3541" s="181">
        <v>212</v>
      </c>
      <c r="B3541" s="181">
        <v>64</v>
      </c>
      <c r="C3541" s="180" t="str">
        <f t="shared" si="55"/>
        <v>NSW</v>
      </c>
    </row>
    <row r="3542" spans="1:3">
      <c r="A3542" s="181">
        <v>230</v>
      </c>
      <c r="B3542" s="181">
        <v>64</v>
      </c>
      <c r="C3542" s="180" t="str">
        <f t="shared" si="55"/>
        <v>NSW</v>
      </c>
    </row>
    <row r="3543" spans="1:3">
      <c r="A3543" s="181">
        <v>237</v>
      </c>
      <c r="B3543" s="181">
        <v>64</v>
      </c>
      <c r="C3543" s="180" t="str">
        <f t="shared" si="55"/>
        <v>NSW</v>
      </c>
    </row>
    <row r="3544" spans="1:3">
      <c r="A3544" s="181">
        <v>238</v>
      </c>
      <c r="B3544" s="181">
        <v>64</v>
      </c>
      <c r="C3544" s="180" t="str">
        <f t="shared" si="55"/>
        <v>NSW</v>
      </c>
    </row>
    <row r="3545" spans="1:3">
      <c r="A3545" s="181">
        <v>239</v>
      </c>
      <c r="B3545" s="181">
        <v>64</v>
      </c>
      <c r="C3545" s="180" t="str">
        <f t="shared" si="55"/>
        <v>NSW</v>
      </c>
    </row>
    <row r="3546" spans="1:3">
      <c r="A3546" s="181">
        <v>240</v>
      </c>
      <c r="B3546" s="181">
        <v>64</v>
      </c>
      <c r="C3546" s="180" t="str">
        <f t="shared" si="55"/>
        <v>NSW</v>
      </c>
    </row>
    <row r="3547" spans="1:3">
      <c r="A3547" s="181">
        <v>241</v>
      </c>
      <c r="B3547" s="181">
        <v>64</v>
      </c>
      <c r="C3547" s="180" t="str">
        <f t="shared" si="55"/>
        <v>NSW</v>
      </c>
    </row>
    <row r="3548" spans="1:3">
      <c r="A3548" s="181">
        <v>242</v>
      </c>
      <c r="B3548" s="181">
        <v>64</v>
      </c>
      <c r="C3548" s="180" t="str">
        <f t="shared" si="55"/>
        <v>NSW</v>
      </c>
    </row>
    <row r="3549" spans="1:3">
      <c r="A3549" s="181">
        <v>243</v>
      </c>
      <c r="B3549" s="181">
        <v>64</v>
      </c>
      <c r="C3549" s="180" t="str">
        <f t="shared" si="55"/>
        <v>NSW</v>
      </c>
    </row>
    <row r="3550" spans="1:3">
      <c r="A3550" s="181">
        <v>244</v>
      </c>
      <c r="B3550" s="181">
        <v>64</v>
      </c>
      <c r="C3550" s="180" t="str">
        <f t="shared" si="55"/>
        <v>NSW</v>
      </c>
    </row>
    <row r="3551" spans="1:3">
      <c r="A3551" s="181">
        <v>245</v>
      </c>
      <c r="B3551" s="181">
        <v>64</v>
      </c>
      <c r="C3551" s="180" t="str">
        <f t="shared" si="55"/>
        <v>NSW</v>
      </c>
    </row>
    <row r="3552" spans="1:3">
      <c r="A3552" s="181">
        <v>246</v>
      </c>
      <c r="B3552" s="181">
        <v>64</v>
      </c>
      <c r="C3552" s="180" t="str">
        <f t="shared" si="55"/>
        <v>NSW</v>
      </c>
    </row>
    <row r="3553" spans="1:3">
      <c r="A3553" s="181">
        <v>247</v>
      </c>
      <c r="B3553" s="181">
        <v>64</v>
      </c>
      <c r="C3553" s="180" t="str">
        <f t="shared" si="55"/>
        <v>NSW</v>
      </c>
    </row>
    <row r="3554" spans="1:3">
      <c r="A3554" s="181">
        <v>248</v>
      </c>
      <c r="B3554" s="181">
        <v>64</v>
      </c>
      <c r="C3554" s="180" t="str">
        <f t="shared" si="55"/>
        <v>NSW</v>
      </c>
    </row>
    <row r="3555" spans="1:3">
      <c r="A3555" s="181">
        <v>249</v>
      </c>
      <c r="B3555" s="181">
        <v>64</v>
      </c>
      <c r="C3555" s="180" t="str">
        <f t="shared" si="55"/>
        <v>NSW</v>
      </c>
    </row>
    <row r="3556" spans="1:3">
      <c r="A3556" s="181">
        <v>250</v>
      </c>
      <c r="B3556" s="181">
        <v>64</v>
      </c>
      <c r="C3556" s="180" t="str">
        <f t="shared" si="55"/>
        <v>NSW</v>
      </c>
    </row>
    <row r="3557" spans="1:3">
      <c r="A3557" s="181">
        <v>251</v>
      </c>
      <c r="B3557" s="181">
        <v>64</v>
      </c>
      <c r="C3557" s="180" t="str">
        <f t="shared" si="55"/>
        <v>NSW</v>
      </c>
    </row>
    <row r="3558" spans="1:3">
      <c r="A3558" s="181">
        <v>252</v>
      </c>
      <c r="B3558" s="181">
        <v>64</v>
      </c>
      <c r="C3558" s="180" t="str">
        <f t="shared" si="55"/>
        <v>NSW</v>
      </c>
    </row>
    <row r="3559" spans="1:3">
      <c r="A3559" s="181">
        <v>253</v>
      </c>
      <c r="B3559" s="181">
        <v>64</v>
      </c>
      <c r="C3559" s="180" t="str">
        <f t="shared" si="55"/>
        <v>NSW</v>
      </c>
    </row>
    <row r="3560" spans="1:3">
      <c r="A3560" s="181">
        <v>254</v>
      </c>
      <c r="B3560" s="181">
        <v>64</v>
      </c>
      <c r="C3560" s="180" t="str">
        <f t="shared" si="55"/>
        <v>NSW</v>
      </c>
    </row>
    <row r="3561" spans="1:3">
      <c r="A3561" s="181">
        <v>255</v>
      </c>
      <c r="B3561" s="181">
        <v>64</v>
      </c>
      <c r="C3561" s="180" t="str">
        <f t="shared" si="55"/>
        <v>NSW</v>
      </c>
    </row>
    <row r="3562" spans="1:3">
      <c r="A3562" s="181">
        <v>256</v>
      </c>
      <c r="B3562" s="181">
        <v>64</v>
      </c>
      <c r="C3562" s="180" t="str">
        <f t="shared" si="55"/>
        <v>NSW</v>
      </c>
    </row>
    <row r="3563" spans="1:3">
      <c r="A3563" s="181">
        <v>257</v>
      </c>
      <c r="B3563" s="181">
        <v>64</v>
      </c>
      <c r="C3563" s="180" t="str">
        <f t="shared" si="55"/>
        <v>NSW</v>
      </c>
    </row>
    <row r="3564" spans="1:3">
      <c r="A3564" s="181">
        <v>258</v>
      </c>
      <c r="B3564" s="181">
        <v>64</v>
      </c>
      <c r="C3564" s="180" t="str">
        <f t="shared" si="55"/>
        <v>NSW</v>
      </c>
    </row>
    <row r="3565" spans="1:3">
      <c r="A3565" s="181">
        <v>259</v>
      </c>
      <c r="B3565" s="181">
        <v>64</v>
      </c>
      <c r="C3565" s="180" t="str">
        <f t="shared" si="55"/>
        <v>NSW</v>
      </c>
    </row>
    <row r="3566" spans="1:3">
      <c r="A3566" s="181">
        <v>260</v>
      </c>
      <c r="B3566" s="181">
        <v>64</v>
      </c>
      <c r="C3566" s="180" t="str">
        <f t="shared" si="55"/>
        <v>NSW</v>
      </c>
    </row>
    <row r="3567" spans="1:3">
      <c r="A3567" s="181">
        <v>261</v>
      </c>
      <c r="B3567" s="181">
        <v>64</v>
      </c>
      <c r="C3567" s="180" t="str">
        <f t="shared" si="55"/>
        <v>NSW</v>
      </c>
    </row>
    <row r="3568" spans="1:3">
      <c r="A3568" s="181">
        <v>262</v>
      </c>
      <c r="B3568" s="181">
        <v>64</v>
      </c>
      <c r="C3568" s="180" t="str">
        <f t="shared" si="55"/>
        <v>NSW</v>
      </c>
    </row>
    <row r="3569" spans="1:3">
      <c r="A3569" s="181">
        <v>263</v>
      </c>
      <c r="B3569" s="181">
        <v>64</v>
      </c>
      <c r="C3569" s="180" t="str">
        <f t="shared" si="55"/>
        <v>NSW</v>
      </c>
    </row>
    <row r="3570" spans="1:3">
      <c r="A3570" s="181">
        <v>264</v>
      </c>
      <c r="B3570" s="181">
        <v>64</v>
      </c>
      <c r="C3570" s="180" t="str">
        <f t="shared" si="55"/>
        <v>NSW</v>
      </c>
    </row>
    <row r="3571" spans="1:3">
      <c r="A3571" s="181">
        <v>266</v>
      </c>
      <c r="B3571" s="181">
        <v>64</v>
      </c>
      <c r="C3571" s="180" t="str">
        <f t="shared" si="55"/>
        <v>NSW</v>
      </c>
    </row>
    <row r="3572" spans="1:3">
      <c r="A3572" s="181">
        <v>267</v>
      </c>
      <c r="B3572" s="181">
        <v>64</v>
      </c>
      <c r="C3572" s="180" t="str">
        <f t="shared" si="55"/>
        <v>NSW</v>
      </c>
    </row>
    <row r="3573" spans="1:3">
      <c r="A3573" s="181">
        <v>268</v>
      </c>
      <c r="B3573" s="181">
        <v>64</v>
      </c>
      <c r="C3573" s="180" t="str">
        <f t="shared" si="55"/>
        <v>NSW</v>
      </c>
    </row>
    <row r="3574" spans="1:3">
      <c r="A3574" s="181">
        <v>269</v>
      </c>
      <c r="B3574" s="181">
        <v>64</v>
      </c>
      <c r="C3574" s="180" t="str">
        <f t="shared" si="55"/>
        <v>NSW</v>
      </c>
    </row>
    <row r="3575" spans="1:3">
      <c r="A3575" s="181">
        <v>270</v>
      </c>
      <c r="B3575" s="181">
        <v>64</v>
      </c>
      <c r="C3575" s="180" t="str">
        <f t="shared" si="55"/>
        <v>NSW</v>
      </c>
    </row>
    <row r="3576" spans="1:3">
      <c r="A3576" s="181">
        <v>271</v>
      </c>
      <c r="B3576" s="181">
        <v>64</v>
      </c>
      <c r="C3576" s="180" t="str">
        <f t="shared" si="55"/>
        <v>NSW</v>
      </c>
    </row>
    <row r="3577" spans="1:3">
      <c r="A3577" s="181">
        <v>272</v>
      </c>
      <c r="B3577" s="181">
        <v>64</v>
      </c>
      <c r="C3577" s="180" t="str">
        <f t="shared" si="55"/>
        <v>NSW</v>
      </c>
    </row>
    <row r="3578" spans="1:3">
      <c r="A3578" s="181">
        <v>273</v>
      </c>
      <c r="B3578" s="181">
        <v>64</v>
      </c>
      <c r="C3578" s="180" t="str">
        <f t="shared" si="55"/>
        <v>NSW</v>
      </c>
    </row>
    <row r="3579" spans="1:3">
      <c r="A3579" s="181">
        <v>274</v>
      </c>
      <c r="B3579" s="181">
        <v>64</v>
      </c>
      <c r="C3579" s="180" t="str">
        <f t="shared" si="55"/>
        <v>NSW</v>
      </c>
    </row>
    <row r="3580" spans="1:3">
      <c r="A3580" s="181">
        <v>275</v>
      </c>
      <c r="B3580" s="181">
        <v>64</v>
      </c>
      <c r="C3580" s="180" t="str">
        <f t="shared" si="55"/>
        <v>NSW</v>
      </c>
    </row>
    <row r="3581" spans="1:3">
      <c r="A3581" s="181">
        <v>276</v>
      </c>
      <c r="B3581" s="181">
        <v>64</v>
      </c>
      <c r="C3581" s="180" t="str">
        <f t="shared" si="55"/>
        <v>NSW</v>
      </c>
    </row>
    <row r="3582" spans="1:3">
      <c r="A3582" s="181">
        <v>277</v>
      </c>
      <c r="B3582" s="181">
        <v>64</v>
      </c>
      <c r="C3582" s="180" t="str">
        <f t="shared" si="55"/>
        <v>NSW</v>
      </c>
    </row>
    <row r="3583" spans="1:3">
      <c r="A3583" s="181">
        <v>278</v>
      </c>
      <c r="B3583" s="181">
        <v>64</v>
      </c>
      <c r="C3583" s="180" t="str">
        <f t="shared" si="55"/>
        <v>NSW</v>
      </c>
    </row>
    <row r="3584" spans="1:3">
      <c r="A3584" s="181">
        <v>279</v>
      </c>
      <c r="B3584" s="181">
        <v>64</v>
      </c>
      <c r="C3584" s="180" t="str">
        <f t="shared" si="55"/>
        <v>NSW</v>
      </c>
    </row>
    <row r="3585" spans="1:3">
      <c r="A3585" s="181">
        <v>280</v>
      </c>
      <c r="B3585" s="181">
        <v>64</v>
      </c>
      <c r="C3585" s="180" t="str">
        <f t="shared" si="55"/>
        <v>NSW</v>
      </c>
    </row>
    <row r="3586" spans="1:3">
      <c r="A3586" s="181">
        <v>281</v>
      </c>
      <c r="B3586" s="181">
        <v>64</v>
      </c>
      <c r="C3586" s="180" t="str">
        <f t="shared" ref="C3586:C3649" si="56">IF(OR(A3586&lt;=299,AND(A3586&lt;3000,A3586&gt;=1000)),"NSW",IF(AND(A3586&lt;=999,A3586&gt;=800),"NT",IF(OR(AND(A3586&lt;=8999,A3586&gt;=8000),AND(A3586&lt;=3999,A3586&gt;=3000)),"VIC",IF(OR(AND(A3586&lt;=9999,A3586&gt;=9000),AND(A3586&lt;=4999,A3586&gt;=4000)),"QLD",IF(AND(A3586&lt;=5999,A3586&gt;=5000),"SA",IF(AND(A3586&lt;=6999,A3586&gt;=6000),"WA","TAS"))))))</f>
        <v>NSW</v>
      </c>
    </row>
    <row r="3587" spans="1:3">
      <c r="A3587" s="181">
        <v>282</v>
      </c>
      <c r="B3587" s="181">
        <v>64</v>
      </c>
      <c r="C3587" s="180" t="str">
        <f t="shared" si="56"/>
        <v>NSW</v>
      </c>
    </row>
    <row r="3588" spans="1:3">
      <c r="A3588" s="181">
        <v>283</v>
      </c>
      <c r="B3588" s="181">
        <v>64</v>
      </c>
      <c r="C3588" s="180" t="str">
        <f t="shared" si="56"/>
        <v>NSW</v>
      </c>
    </row>
    <row r="3589" spans="1:3">
      <c r="A3589" s="181">
        <v>284</v>
      </c>
      <c r="B3589" s="181">
        <v>64</v>
      </c>
      <c r="C3589" s="180" t="str">
        <f t="shared" si="56"/>
        <v>NSW</v>
      </c>
    </row>
    <row r="3590" spans="1:3">
      <c r="A3590" s="181">
        <v>285</v>
      </c>
      <c r="B3590" s="181">
        <v>64</v>
      </c>
      <c r="C3590" s="180" t="str">
        <f t="shared" si="56"/>
        <v>NSW</v>
      </c>
    </row>
    <row r="3591" spans="1:3">
      <c r="A3591" s="181">
        <v>286</v>
      </c>
      <c r="B3591" s="181">
        <v>64</v>
      </c>
      <c r="C3591" s="180" t="str">
        <f t="shared" si="56"/>
        <v>NSW</v>
      </c>
    </row>
    <row r="3592" spans="1:3">
      <c r="A3592" s="181">
        <v>287</v>
      </c>
      <c r="B3592" s="181">
        <v>64</v>
      </c>
      <c r="C3592" s="180" t="str">
        <f t="shared" si="56"/>
        <v>NSW</v>
      </c>
    </row>
    <row r="3593" spans="1:3">
      <c r="A3593" s="181">
        <v>288</v>
      </c>
      <c r="B3593" s="181">
        <v>64</v>
      </c>
      <c r="C3593" s="180" t="str">
        <f t="shared" si="56"/>
        <v>NSW</v>
      </c>
    </row>
    <row r="3594" spans="1:3">
      <c r="A3594" s="181">
        <v>289</v>
      </c>
      <c r="B3594" s="181">
        <v>64</v>
      </c>
      <c r="C3594" s="180" t="str">
        <f t="shared" si="56"/>
        <v>NSW</v>
      </c>
    </row>
    <row r="3595" spans="1:3">
      <c r="A3595" s="181">
        <v>290</v>
      </c>
      <c r="B3595" s="181">
        <v>64</v>
      </c>
      <c r="C3595" s="180" t="str">
        <f t="shared" si="56"/>
        <v>NSW</v>
      </c>
    </row>
    <row r="3596" spans="1:3">
      <c r="A3596" s="181">
        <v>291</v>
      </c>
      <c r="B3596" s="181">
        <v>64</v>
      </c>
      <c r="C3596" s="180" t="str">
        <f t="shared" si="56"/>
        <v>NSW</v>
      </c>
    </row>
    <row r="3597" spans="1:3">
      <c r="A3597" s="181">
        <v>293</v>
      </c>
      <c r="B3597" s="181">
        <v>64</v>
      </c>
      <c r="C3597" s="180" t="str">
        <f t="shared" si="56"/>
        <v>NSW</v>
      </c>
    </row>
    <row r="3598" spans="1:3">
      <c r="A3598" s="181">
        <v>294</v>
      </c>
      <c r="B3598" s="181">
        <v>64</v>
      </c>
      <c r="C3598" s="180" t="str">
        <f t="shared" si="56"/>
        <v>NSW</v>
      </c>
    </row>
    <row r="3599" spans="1:3">
      <c r="A3599" s="181">
        <v>295</v>
      </c>
      <c r="B3599" s="181">
        <v>64</v>
      </c>
      <c r="C3599" s="180" t="str">
        <f t="shared" si="56"/>
        <v>NSW</v>
      </c>
    </row>
    <row r="3600" spans="1:3">
      <c r="A3600" s="181">
        <v>296</v>
      </c>
      <c r="B3600" s="181">
        <v>64</v>
      </c>
      <c r="C3600" s="180" t="str">
        <f t="shared" si="56"/>
        <v>NSW</v>
      </c>
    </row>
    <row r="3601" spans="1:3">
      <c r="A3601" s="181">
        <v>297</v>
      </c>
      <c r="B3601" s="181">
        <v>64</v>
      </c>
      <c r="C3601" s="180" t="str">
        <f t="shared" si="56"/>
        <v>NSW</v>
      </c>
    </row>
    <row r="3602" spans="1:3">
      <c r="A3602" s="181">
        <v>298</v>
      </c>
      <c r="B3602" s="181">
        <v>64</v>
      </c>
      <c r="C3602" s="180" t="str">
        <f t="shared" si="56"/>
        <v>NSW</v>
      </c>
    </row>
    <row r="3603" spans="1:3">
      <c r="A3603" s="181">
        <v>299</v>
      </c>
      <c r="B3603" s="181">
        <v>64</v>
      </c>
      <c r="C3603" s="180" t="str">
        <f t="shared" si="56"/>
        <v>NSW</v>
      </c>
    </row>
    <row r="3604" spans="1:3">
      <c r="A3604" s="181">
        <v>2580</v>
      </c>
      <c r="B3604" s="181">
        <v>64</v>
      </c>
      <c r="C3604" s="180" t="str">
        <f t="shared" si="56"/>
        <v>NSW</v>
      </c>
    </row>
    <row r="3605" spans="1:3">
      <c r="A3605" s="181">
        <v>2581</v>
      </c>
      <c r="B3605" s="181">
        <v>64</v>
      </c>
      <c r="C3605" s="180" t="str">
        <f t="shared" si="56"/>
        <v>NSW</v>
      </c>
    </row>
    <row r="3606" spans="1:3">
      <c r="A3606" s="181">
        <v>2582</v>
      </c>
      <c r="B3606" s="181">
        <v>64</v>
      </c>
      <c r="C3606" s="180" t="str">
        <f t="shared" si="56"/>
        <v>NSW</v>
      </c>
    </row>
    <row r="3607" spans="1:3">
      <c r="A3607" s="181">
        <v>2583</v>
      </c>
      <c r="B3607" s="181">
        <v>64</v>
      </c>
      <c r="C3607" s="180" t="str">
        <f t="shared" si="56"/>
        <v>NSW</v>
      </c>
    </row>
    <row r="3608" spans="1:3">
      <c r="A3608" s="181">
        <v>2589</v>
      </c>
      <c r="B3608" s="181">
        <v>64</v>
      </c>
      <c r="C3608" s="180" t="str">
        <f t="shared" si="56"/>
        <v>NSW</v>
      </c>
    </row>
    <row r="3609" spans="1:3">
      <c r="A3609" s="181">
        <v>2600</v>
      </c>
      <c r="B3609" s="181">
        <v>64</v>
      </c>
      <c r="C3609" s="180" t="str">
        <f t="shared" si="56"/>
        <v>NSW</v>
      </c>
    </row>
    <row r="3610" spans="1:3">
      <c r="A3610" s="181">
        <v>2601</v>
      </c>
      <c r="B3610" s="181">
        <v>64</v>
      </c>
      <c r="C3610" s="180" t="str">
        <f t="shared" si="56"/>
        <v>NSW</v>
      </c>
    </row>
    <row r="3611" spans="1:3">
      <c r="A3611" s="181">
        <v>2602</v>
      </c>
      <c r="B3611" s="181">
        <v>64</v>
      </c>
      <c r="C3611" s="180" t="str">
        <f t="shared" si="56"/>
        <v>NSW</v>
      </c>
    </row>
    <row r="3612" spans="1:3">
      <c r="A3612" s="181">
        <v>2603</v>
      </c>
      <c r="B3612" s="181">
        <v>64</v>
      </c>
      <c r="C3612" s="180" t="str">
        <f t="shared" si="56"/>
        <v>NSW</v>
      </c>
    </row>
    <row r="3613" spans="1:3">
      <c r="A3613" s="181">
        <v>2604</v>
      </c>
      <c r="B3613" s="181">
        <v>64</v>
      </c>
      <c r="C3613" s="180" t="str">
        <f t="shared" si="56"/>
        <v>NSW</v>
      </c>
    </row>
    <row r="3614" spans="1:3">
      <c r="A3614" s="181">
        <v>2605</v>
      </c>
      <c r="B3614" s="181">
        <v>64</v>
      </c>
      <c r="C3614" s="180" t="str">
        <f t="shared" si="56"/>
        <v>NSW</v>
      </c>
    </row>
    <row r="3615" spans="1:3">
      <c r="A3615" s="181">
        <v>2606</v>
      </c>
      <c r="B3615" s="181">
        <v>64</v>
      </c>
      <c r="C3615" s="180" t="str">
        <f t="shared" si="56"/>
        <v>NSW</v>
      </c>
    </row>
    <row r="3616" spans="1:3">
      <c r="A3616" s="181">
        <v>2607</v>
      </c>
      <c r="B3616" s="181">
        <v>64</v>
      </c>
      <c r="C3616" s="180" t="str">
        <f t="shared" si="56"/>
        <v>NSW</v>
      </c>
    </row>
    <row r="3617" spans="1:3">
      <c r="A3617" s="181">
        <v>2608</v>
      </c>
      <c r="B3617" s="181">
        <v>64</v>
      </c>
      <c r="C3617" s="180" t="str">
        <f t="shared" si="56"/>
        <v>NSW</v>
      </c>
    </row>
    <row r="3618" spans="1:3">
      <c r="A3618" s="181">
        <v>2609</v>
      </c>
      <c r="B3618" s="181">
        <v>64</v>
      </c>
      <c r="C3618" s="180" t="str">
        <f t="shared" si="56"/>
        <v>NSW</v>
      </c>
    </row>
    <row r="3619" spans="1:3">
      <c r="A3619" s="181">
        <v>2610</v>
      </c>
      <c r="B3619" s="181">
        <v>64</v>
      </c>
      <c r="C3619" s="180" t="str">
        <f t="shared" si="56"/>
        <v>NSW</v>
      </c>
    </row>
    <row r="3620" spans="1:3">
      <c r="A3620" s="181">
        <v>2611</v>
      </c>
      <c r="B3620" s="181">
        <v>64</v>
      </c>
      <c r="C3620" s="180" t="str">
        <f t="shared" si="56"/>
        <v>NSW</v>
      </c>
    </row>
    <row r="3621" spans="1:3">
      <c r="A3621" s="181">
        <v>2612</v>
      </c>
      <c r="B3621" s="181">
        <v>64</v>
      </c>
      <c r="C3621" s="180" t="str">
        <f t="shared" si="56"/>
        <v>NSW</v>
      </c>
    </row>
    <row r="3622" spans="1:3">
      <c r="A3622" s="181">
        <v>2614</v>
      </c>
      <c r="B3622" s="181">
        <v>64</v>
      </c>
      <c r="C3622" s="180" t="str">
        <f t="shared" si="56"/>
        <v>NSW</v>
      </c>
    </row>
    <row r="3623" spans="1:3">
      <c r="A3623" s="181">
        <v>2615</v>
      </c>
      <c r="B3623" s="181">
        <v>64</v>
      </c>
      <c r="C3623" s="180" t="str">
        <f t="shared" si="56"/>
        <v>NSW</v>
      </c>
    </row>
    <row r="3624" spans="1:3">
      <c r="A3624" s="181">
        <v>2616</v>
      </c>
      <c r="B3624" s="181">
        <v>64</v>
      </c>
      <c r="C3624" s="180" t="str">
        <f t="shared" si="56"/>
        <v>NSW</v>
      </c>
    </row>
    <row r="3625" spans="1:3">
      <c r="A3625" s="181">
        <v>2617</v>
      </c>
      <c r="B3625" s="181">
        <v>64</v>
      </c>
      <c r="C3625" s="180" t="str">
        <f t="shared" si="56"/>
        <v>NSW</v>
      </c>
    </row>
    <row r="3626" spans="1:3">
      <c r="A3626" s="181">
        <v>2618</v>
      </c>
      <c r="B3626" s="181">
        <v>64</v>
      </c>
      <c r="C3626" s="180" t="str">
        <f t="shared" si="56"/>
        <v>NSW</v>
      </c>
    </row>
    <row r="3627" spans="1:3">
      <c r="A3627" s="181">
        <v>2619</v>
      </c>
      <c r="B3627" s="181">
        <v>64</v>
      </c>
      <c r="C3627" s="180" t="str">
        <f t="shared" si="56"/>
        <v>NSW</v>
      </c>
    </row>
    <row r="3628" spans="1:3">
      <c r="A3628" s="181">
        <v>2620</v>
      </c>
      <c r="B3628" s="181">
        <v>64</v>
      </c>
      <c r="C3628" s="180" t="str">
        <f t="shared" si="56"/>
        <v>NSW</v>
      </c>
    </row>
    <row r="3629" spans="1:3">
      <c r="A3629" s="181">
        <v>2621</v>
      </c>
      <c r="B3629" s="181">
        <v>64</v>
      </c>
      <c r="C3629" s="180" t="str">
        <f t="shared" si="56"/>
        <v>NSW</v>
      </c>
    </row>
    <row r="3630" spans="1:3">
      <c r="A3630" s="181">
        <v>2622</v>
      </c>
      <c r="B3630" s="181">
        <v>64</v>
      </c>
      <c r="C3630" s="180" t="str">
        <f t="shared" si="56"/>
        <v>NSW</v>
      </c>
    </row>
    <row r="3631" spans="1:3">
      <c r="A3631" s="181">
        <v>2623</v>
      </c>
      <c r="B3631" s="181">
        <v>64</v>
      </c>
      <c r="C3631" s="180" t="str">
        <f t="shared" si="56"/>
        <v>NSW</v>
      </c>
    </row>
    <row r="3632" spans="1:3">
      <c r="A3632" s="181">
        <v>2626</v>
      </c>
      <c r="B3632" s="181">
        <v>64</v>
      </c>
      <c r="C3632" s="180" t="str">
        <f t="shared" si="56"/>
        <v>NSW</v>
      </c>
    </row>
    <row r="3633" spans="1:3">
      <c r="A3633" s="181">
        <v>2627</v>
      </c>
      <c r="B3633" s="181">
        <v>64</v>
      </c>
      <c r="C3633" s="180" t="str">
        <f t="shared" si="56"/>
        <v>NSW</v>
      </c>
    </row>
    <row r="3634" spans="1:3">
      <c r="A3634" s="181">
        <v>2628</v>
      </c>
      <c r="B3634" s="181">
        <v>64</v>
      </c>
      <c r="C3634" s="180" t="str">
        <f t="shared" si="56"/>
        <v>NSW</v>
      </c>
    </row>
    <row r="3635" spans="1:3">
      <c r="A3635" s="181">
        <v>2630</v>
      </c>
      <c r="B3635" s="181">
        <v>64</v>
      </c>
      <c r="C3635" s="180" t="str">
        <f t="shared" si="56"/>
        <v>NSW</v>
      </c>
    </row>
    <row r="3636" spans="1:3">
      <c r="A3636" s="181">
        <v>2631</v>
      </c>
      <c r="B3636" s="181">
        <v>64</v>
      </c>
      <c r="C3636" s="180" t="str">
        <f t="shared" si="56"/>
        <v>NSW</v>
      </c>
    </row>
    <row r="3637" spans="1:3">
      <c r="A3637" s="181">
        <v>2632</v>
      </c>
      <c r="B3637" s="181">
        <v>64</v>
      </c>
      <c r="C3637" s="180" t="str">
        <f t="shared" si="56"/>
        <v>NSW</v>
      </c>
    </row>
    <row r="3638" spans="1:3">
      <c r="A3638" s="181">
        <v>2633</v>
      </c>
      <c r="B3638" s="181">
        <v>64</v>
      </c>
      <c r="C3638" s="180" t="str">
        <f t="shared" si="56"/>
        <v>NSW</v>
      </c>
    </row>
    <row r="3639" spans="1:3">
      <c r="A3639" s="181">
        <v>2900</v>
      </c>
      <c r="B3639" s="181">
        <v>64</v>
      </c>
      <c r="C3639" s="180" t="str">
        <f t="shared" si="56"/>
        <v>NSW</v>
      </c>
    </row>
    <row r="3640" spans="1:3">
      <c r="A3640" s="181">
        <v>2901</v>
      </c>
      <c r="B3640" s="181">
        <v>64</v>
      </c>
      <c r="C3640" s="180" t="str">
        <f t="shared" si="56"/>
        <v>NSW</v>
      </c>
    </row>
    <row r="3641" spans="1:3">
      <c r="A3641" s="181">
        <v>2902</v>
      </c>
      <c r="B3641" s="181">
        <v>64</v>
      </c>
      <c r="C3641" s="180" t="str">
        <f t="shared" si="56"/>
        <v>NSW</v>
      </c>
    </row>
    <row r="3642" spans="1:3">
      <c r="A3642" s="181">
        <v>2903</v>
      </c>
      <c r="B3642" s="181">
        <v>64</v>
      </c>
      <c r="C3642" s="180" t="str">
        <f t="shared" si="56"/>
        <v>NSW</v>
      </c>
    </row>
    <row r="3643" spans="1:3">
      <c r="A3643" s="181">
        <v>2904</v>
      </c>
      <c r="B3643" s="181">
        <v>64</v>
      </c>
      <c r="C3643" s="180" t="str">
        <f t="shared" si="56"/>
        <v>NSW</v>
      </c>
    </row>
    <row r="3644" spans="1:3">
      <c r="A3644" s="181">
        <v>2905</v>
      </c>
      <c r="B3644" s="181">
        <v>64</v>
      </c>
      <c r="C3644" s="180" t="str">
        <f t="shared" si="56"/>
        <v>NSW</v>
      </c>
    </row>
    <row r="3645" spans="1:3">
      <c r="A3645" s="181">
        <v>2906</v>
      </c>
      <c r="B3645" s="181">
        <v>64</v>
      </c>
      <c r="C3645" s="180" t="str">
        <f t="shared" si="56"/>
        <v>NSW</v>
      </c>
    </row>
    <row r="3646" spans="1:3">
      <c r="A3646" s="181">
        <v>2911</v>
      </c>
      <c r="B3646" s="181">
        <v>64</v>
      </c>
      <c r="C3646" s="180" t="str">
        <f t="shared" si="56"/>
        <v>NSW</v>
      </c>
    </row>
    <row r="3647" spans="1:3">
      <c r="A3647" s="181">
        <v>2912</v>
      </c>
      <c r="B3647" s="181">
        <v>64</v>
      </c>
      <c r="C3647" s="180" t="str">
        <f t="shared" si="56"/>
        <v>NSW</v>
      </c>
    </row>
    <row r="3648" spans="1:3">
      <c r="A3648" s="181">
        <v>2913</v>
      </c>
      <c r="B3648" s="181">
        <v>64</v>
      </c>
      <c r="C3648" s="180" t="str">
        <f t="shared" si="56"/>
        <v>NSW</v>
      </c>
    </row>
    <row r="3649" spans="1:3">
      <c r="A3649" s="181">
        <v>2914</v>
      </c>
      <c r="B3649" s="181">
        <v>64</v>
      </c>
      <c r="C3649" s="180" t="str">
        <f t="shared" si="56"/>
        <v>NSW</v>
      </c>
    </row>
    <row r="3650" spans="1:3">
      <c r="A3650" s="181">
        <v>2500</v>
      </c>
      <c r="B3650" s="181">
        <v>65</v>
      </c>
      <c r="C3650" s="180" t="str">
        <f t="shared" ref="C3650:C3713" si="57">IF(OR(A3650&lt;=299,AND(A3650&lt;3000,A3650&gt;=1000)),"NSW",IF(AND(A3650&lt;=999,A3650&gt;=800),"NT",IF(OR(AND(A3650&lt;=8999,A3650&gt;=8000),AND(A3650&lt;=3999,A3650&gt;=3000)),"VIC",IF(OR(AND(A3650&lt;=9999,A3650&gt;=9000),AND(A3650&lt;=4999,A3650&gt;=4000)),"QLD",IF(AND(A3650&lt;=5999,A3650&gt;=5000),"SA",IF(AND(A3650&lt;=6999,A3650&gt;=6000),"WA","TAS"))))))</f>
        <v>NSW</v>
      </c>
    </row>
    <row r="3651" spans="1:3">
      <c r="A3651" s="181">
        <v>2502</v>
      </c>
      <c r="B3651" s="181">
        <v>65</v>
      </c>
      <c r="C3651" s="180" t="str">
        <f t="shared" si="57"/>
        <v>NSW</v>
      </c>
    </row>
    <row r="3652" spans="1:3">
      <c r="A3652" s="181">
        <v>2505</v>
      </c>
      <c r="B3652" s="181">
        <v>65</v>
      </c>
      <c r="C3652" s="180" t="str">
        <f t="shared" si="57"/>
        <v>NSW</v>
      </c>
    </row>
    <row r="3653" spans="1:3">
      <c r="A3653" s="181">
        <v>2506</v>
      </c>
      <c r="B3653" s="181">
        <v>65</v>
      </c>
      <c r="C3653" s="180" t="str">
        <f t="shared" si="57"/>
        <v>NSW</v>
      </c>
    </row>
    <row r="3654" spans="1:3">
      <c r="A3654" s="181">
        <v>2508</v>
      </c>
      <c r="B3654" s="181">
        <v>65</v>
      </c>
      <c r="C3654" s="180" t="str">
        <f t="shared" si="57"/>
        <v>NSW</v>
      </c>
    </row>
    <row r="3655" spans="1:3">
      <c r="A3655" s="181">
        <v>2515</v>
      </c>
      <c r="B3655" s="181">
        <v>65</v>
      </c>
      <c r="C3655" s="180" t="str">
        <f t="shared" si="57"/>
        <v>NSW</v>
      </c>
    </row>
    <row r="3656" spans="1:3">
      <c r="A3656" s="181">
        <v>2516</v>
      </c>
      <c r="B3656" s="181">
        <v>65</v>
      </c>
      <c r="C3656" s="180" t="str">
        <f t="shared" si="57"/>
        <v>NSW</v>
      </c>
    </row>
    <row r="3657" spans="1:3">
      <c r="A3657" s="181">
        <v>2517</v>
      </c>
      <c r="B3657" s="181">
        <v>65</v>
      </c>
      <c r="C3657" s="180" t="str">
        <f t="shared" si="57"/>
        <v>NSW</v>
      </c>
    </row>
    <row r="3658" spans="1:3">
      <c r="A3658" s="181">
        <v>2518</v>
      </c>
      <c r="B3658" s="181">
        <v>65</v>
      </c>
      <c r="C3658" s="180" t="str">
        <f t="shared" si="57"/>
        <v>NSW</v>
      </c>
    </row>
    <row r="3659" spans="1:3">
      <c r="A3659" s="181">
        <v>2519</v>
      </c>
      <c r="B3659" s="181">
        <v>65</v>
      </c>
      <c r="C3659" s="180" t="str">
        <f t="shared" si="57"/>
        <v>NSW</v>
      </c>
    </row>
    <row r="3660" spans="1:3">
      <c r="A3660" s="181">
        <v>2520</v>
      </c>
      <c r="B3660" s="181">
        <v>65</v>
      </c>
      <c r="C3660" s="180" t="str">
        <f t="shared" si="57"/>
        <v>NSW</v>
      </c>
    </row>
    <row r="3661" spans="1:3">
      <c r="A3661" s="181">
        <v>2521</v>
      </c>
      <c r="B3661" s="181">
        <v>65</v>
      </c>
      <c r="C3661" s="180" t="str">
        <f t="shared" si="57"/>
        <v>NSW</v>
      </c>
    </row>
    <row r="3662" spans="1:3">
      <c r="A3662" s="181">
        <v>2522</v>
      </c>
      <c r="B3662" s="181">
        <v>65</v>
      </c>
      <c r="C3662" s="180" t="str">
        <f t="shared" si="57"/>
        <v>NSW</v>
      </c>
    </row>
    <row r="3663" spans="1:3">
      <c r="A3663" s="181">
        <v>2525</v>
      </c>
      <c r="B3663" s="181">
        <v>65</v>
      </c>
      <c r="C3663" s="180" t="str">
        <f t="shared" si="57"/>
        <v>NSW</v>
      </c>
    </row>
    <row r="3664" spans="1:3">
      <c r="A3664" s="181">
        <v>2526</v>
      </c>
      <c r="B3664" s="181">
        <v>65</v>
      </c>
      <c r="C3664" s="180" t="str">
        <f t="shared" si="57"/>
        <v>NSW</v>
      </c>
    </row>
    <row r="3665" spans="1:3">
      <c r="A3665" s="181">
        <v>2527</v>
      </c>
      <c r="B3665" s="181">
        <v>65</v>
      </c>
      <c r="C3665" s="180" t="str">
        <f t="shared" si="57"/>
        <v>NSW</v>
      </c>
    </row>
    <row r="3666" spans="1:3">
      <c r="A3666" s="181">
        <v>2528</v>
      </c>
      <c r="B3666" s="181">
        <v>65</v>
      </c>
      <c r="C3666" s="180" t="str">
        <f t="shared" si="57"/>
        <v>NSW</v>
      </c>
    </row>
    <row r="3667" spans="1:3">
      <c r="A3667" s="181">
        <v>2529</v>
      </c>
      <c r="B3667" s="181">
        <v>65</v>
      </c>
      <c r="C3667" s="180" t="str">
        <f t="shared" si="57"/>
        <v>NSW</v>
      </c>
    </row>
    <row r="3668" spans="1:3">
      <c r="A3668" s="181">
        <v>2530</v>
      </c>
      <c r="B3668" s="181">
        <v>65</v>
      </c>
      <c r="C3668" s="180" t="str">
        <f t="shared" si="57"/>
        <v>NSW</v>
      </c>
    </row>
    <row r="3669" spans="1:3">
      <c r="A3669" s="181">
        <v>2533</v>
      </c>
      <c r="B3669" s="181">
        <v>65</v>
      </c>
      <c r="C3669" s="180" t="str">
        <f t="shared" si="57"/>
        <v>NSW</v>
      </c>
    </row>
    <row r="3670" spans="1:3">
      <c r="A3670" s="181">
        <v>2534</v>
      </c>
      <c r="B3670" s="181">
        <v>65</v>
      </c>
      <c r="C3670" s="180" t="str">
        <f t="shared" si="57"/>
        <v>NSW</v>
      </c>
    </row>
    <row r="3671" spans="1:3">
      <c r="A3671" s="181">
        <v>2535</v>
      </c>
      <c r="B3671" s="181">
        <v>65</v>
      </c>
      <c r="C3671" s="180" t="str">
        <f t="shared" si="57"/>
        <v>NSW</v>
      </c>
    </row>
    <row r="3672" spans="1:3">
      <c r="A3672" s="181">
        <v>2536</v>
      </c>
      <c r="B3672" s="181">
        <v>65</v>
      </c>
      <c r="C3672" s="180" t="str">
        <f t="shared" si="57"/>
        <v>NSW</v>
      </c>
    </row>
    <row r="3673" spans="1:3">
      <c r="A3673" s="181">
        <v>2537</v>
      </c>
      <c r="B3673" s="181">
        <v>65</v>
      </c>
      <c r="C3673" s="180" t="str">
        <f t="shared" si="57"/>
        <v>NSW</v>
      </c>
    </row>
    <row r="3674" spans="1:3">
      <c r="A3674" s="181">
        <v>2538</v>
      </c>
      <c r="B3674" s="181">
        <v>65</v>
      </c>
      <c r="C3674" s="180" t="str">
        <f t="shared" si="57"/>
        <v>NSW</v>
      </c>
    </row>
    <row r="3675" spans="1:3">
      <c r="A3675" s="181">
        <v>2539</v>
      </c>
      <c r="B3675" s="181">
        <v>65</v>
      </c>
      <c r="C3675" s="180" t="str">
        <f t="shared" si="57"/>
        <v>NSW</v>
      </c>
    </row>
    <row r="3676" spans="1:3">
      <c r="A3676" s="181">
        <v>2540</v>
      </c>
      <c r="B3676" s="181">
        <v>65</v>
      </c>
      <c r="C3676" s="180" t="str">
        <f t="shared" si="57"/>
        <v>NSW</v>
      </c>
    </row>
    <row r="3677" spans="1:3">
      <c r="A3677" s="181">
        <v>2541</v>
      </c>
      <c r="B3677" s="181">
        <v>65</v>
      </c>
      <c r="C3677" s="180" t="str">
        <f t="shared" si="57"/>
        <v>NSW</v>
      </c>
    </row>
    <row r="3678" spans="1:3">
      <c r="A3678" s="181">
        <v>2545</v>
      </c>
      <c r="B3678" s="181">
        <v>65</v>
      </c>
      <c r="C3678" s="180" t="str">
        <f t="shared" si="57"/>
        <v>NSW</v>
      </c>
    </row>
    <row r="3679" spans="1:3">
      <c r="A3679" s="181">
        <v>2546</v>
      </c>
      <c r="B3679" s="181">
        <v>65</v>
      </c>
      <c r="C3679" s="180" t="str">
        <f t="shared" si="57"/>
        <v>NSW</v>
      </c>
    </row>
    <row r="3680" spans="1:3">
      <c r="A3680" s="181">
        <v>2548</v>
      </c>
      <c r="B3680" s="181">
        <v>65</v>
      </c>
      <c r="C3680" s="180" t="str">
        <f t="shared" si="57"/>
        <v>NSW</v>
      </c>
    </row>
    <row r="3681" spans="1:3">
      <c r="A3681" s="181">
        <v>2549</v>
      </c>
      <c r="B3681" s="181">
        <v>65</v>
      </c>
      <c r="C3681" s="180" t="str">
        <f t="shared" si="57"/>
        <v>NSW</v>
      </c>
    </row>
    <row r="3682" spans="1:3">
      <c r="A3682" s="181">
        <v>2550</v>
      </c>
      <c r="B3682" s="181">
        <v>65</v>
      </c>
      <c r="C3682" s="180" t="str">
        <f t="shared" si="57"/>
        <v>NSW</v>
      </c>
    </row>
    <row r="3683" spans="1:3">
      <c r="A3683" s="181">
        <v>2551</v>
      </c>
      <c r="B3683" s="181">
        <v>65</v>
      </c>
      <c r="C3683" s="180" t="str">
        <f t="shared" si="57"/>
        <v>NSW</v>
      </c>
    </row>
    <row r="3684" spans="1:3">
      <c r="A3684" s="181">
        <v>2575</v>
      </c>
      <c r="B3684" s="181">
        <v>65</v>
      </c>
      <c r="C3684" s="180" t="str">
        <f t="shared" si="57"/>
        <v>NSW</v>
      </c>
    </row>
    <row r="3685" spans="1:3">
      <c r="A3685" s="181">
        <v>2576</v>
      </c>
      <c r="B3685" s="181">
        <v>65</v>
      </c>
      <c r="C3685" s="180" t="str">
        <f t="shared" si="57"/>
        <v>NSW</v>
      </c>
    </row>
    <row r="3686" spans="1:3">
      <c r="A3686" s="181">
        <v>2577</v>
      </c>
      <c r="B3686" s="181">
        <v>65</v>
      </c>
      <c r="C3686" s="180" t="str">
        <f t="shared" si="57"/>
        <v>NSW</v>
      </c>
    </row>
    <row r="3687" spans="1:3">
      <c r="A3687" s="181">
        <v>2578</v>
      </c>
      <c r="B3687" s="181">
        <v>65</v>
      </c>
      <c r="C3687" s="180" t="str">
        <f t="shared" si="57"/>
        <v>NSW</v>
      </c>
    </row>
    <row r="3688" spans="1:3">
      <c r="A3688" s="181">
        <v>2579</v>
      </c>
      <c r="B3688" s="181">
        <v>65</v>
      </c>
      <c r="C3688" s="180" t="str">
        <f t="shared" si="57"/>
        <v>NSW</v>
      </c>
    </row>
    <row r="3689" spans="1:3">
      <c r="A3689" s="181">
        <v>800</v>
      </c>
      <c r="B3689" s="181">
        <v>66</v>
      </c>
      <c r="C3689" s="180" t="str">
        <f t="shared" si="57"/>
        <v>NT</v>
      </c>
    </row>
    <row r="3690" spans="1:3">
      <c r="A3690" s="181">
        <v>801</v>
      </c>
      <c r="B3690" s="181">
        <v>66</v>
      </c>
      <c r="C3690" s="180" t="str">
        <f t="shared" si="57"/>
        <v>NT</v>
      </c>
    </row>
    <row r="3691" spans="1:3">
      <c r="A3691" s="181">
        <v>804</v>
      </c>
      <c r="B3691" s="181">
        <v>66</v>
      </c>
      <c r="C3691" s="180" t="str">
        <f t="shared" si="57"/>
        <v>NT</v>
      </c>
    </row>
    <row r="3692" spans="1:3">
      <c r="A3692" s="181">
        <v>810</v>
      </c>
      <c r="B3692" s="181">
        <v>66</v>
      </c>
      <c r="C3692" s="180" t="str">
        <f t="shared" si="57"/>
        <v>NT</v>
      </c>
    </row>
    <row r="3693" spans="1:3">
      <c r="A3693" s="181">
        <v>811</v>
      </c>
      <c r="B3693" s="181">
        <v>66</v>
      </c>
      <c r="C3693" s="180" t="str">
        <f t="shared" si="57"/>
        <v>NT</v>
      </c>
    </row>
    <row r="3694" spans="1:3">
      <c r="A3694" s="181">
        <v>812</v>
      </c>
      <c r="B3694" s="181">
        <v>66</v>
      </c>
      <c r="C3694" s="180" t="str">
        <f t="shared" si="57"/>
        <v>NT</v>
      </c>
    </row>
    <row r="3695" spans="1:3">
      <c r="A3695" s="181">
        <v>813</v>
      </c>
      <c r="B3695" s="181">
        <v>66</v>
      </c>
      <c r="C3695" s="180" t="str">
        <f t="shared" si="57"/>
        <v>NT</v>
      </c>
    </row>
    <row r="3696" spans="1:3">
      <c r="A3696" s="181">
        <v>814</v>
      </c>
      <c r="B3696" s="181">
        <v>66</v>
      </c>
      <c r="C3696" s="180" t="str">
        <f t="shared" si="57"/>
        <v>NT</v>
      </c>
    </row>
    <row r="3697" spans="1:3">
      <c r="A3697" s="181">
        <v>815</v>
      </c>
      <c r="B3697" s="181">
        <v>66</v>
      </c>
      <c r="C3697" s="180" t="str">
        <f t="shared" si="57"/>
        <v>NT</v>
      </c>
    </row>
    <row r="3698" spans="1:3">
      <c r="A3698" s="181">
        <v>820</v>
      </c>
      <c r="B3698" s="181">
        <v>66</v>
      </c>
      <c r="C3698" s="180" t="str">
        <f t="shared" si="57"/>
        <v>NT</v>
      </c>
    </row>
    <row r="3699" spans="1:3">
      <c r="A3699" s="181">
        <v>821</v>
      </c>
      <c r="B3699" s="181">
        <v>66</v>
      </c>
      <c r="C3699" s="180" t="str">
        <f t="shared" si="57"/>
        <v>NT</v>
      </c>
    </row>
    <row r="3700" spans="1:3">
      <c r="A3700" s="181">
        <v>822</v>
      </c>
      <c r="B3700" s="181">
        <v>66</v>
      </c>
      <c r="C3700" s="180" t="str">
        <f t="shared" si="57"/>
        <v>NT</v>
      </c>
    </row>
    <row r="3701" spans="1:3">
      <c r="A3701" s="181">
        <v>828</v>
      </c>
      <c r="B3701" s="181">
        <v>66</v>
      </c>
      <c r="C3701" s="180" t="str">
        <f t="shared" si="57"/>
        <v>NT</v>
      </c>
    </row>
    <row r="3702" spans="1:3">
      <c r="A3702" s="181">
        <v>830</v>
      </c>
      <c r="B3702" s="181">
        <v>66</v>
      </c>
      <c r="C3702" s="180" t="str">
        <f t="shared" si="57"/>
        <v>NT</v>
      </c>
    </row>
    <row r="3703" spans="1:3">
      <c r="A3703" s="181">
        <v>831</v>
      </c>
      <c r="B3703" s="181">
        <v>66</v>
      </c>
      <c r="C3703" s="180" t="str">
        <f t="shared" si="57"/>
        <v>NT</v>
      </c>
    </row>
    <row r="3704" spans="1:3">
      <c r="A3704" s="181">
        <v>832</v>
      </c>
      <c r="B3704" s="181">
        <v>66</v>
      </c>
      <c r="C3704" s="180" t="str">
        <f t="shared" si="57"/>
        <v>NT</v>
      </c>
    </row>
    <row r="3705" spans="1:3">
      <c r="A3705" s="181">
        <v>835</v>
      </c>
      <c r="B3705" s="181">
        <v>66</v>
      </c>
      <c r="C3705" s="180" t="str">
        <f t="shared" si="57"/>
        <v>NT</v>
      </c>
    </row>
    <row r="3706" spans="1:3">
      <c r="A3706" s="181">
        <v>836</v>
      </c>
      <c r="B3706" s="181">
        <v>66</v>
      </c>
      <c r="C3706" s="180" t="str">
        <f t="shared" si="57"/>
        <v>NT</v>
      </c>
    </row>
    <row r="3707" spans="1:3">
      <c r="A3707" s="181">
        <v>837</v>
      </c>
      <c r="B3707" s="181">
        <v>66</v>
      </c>
      <c r="C3707" s="180" t="str">
        <f t="shared" si="57"/>
        <v>NT</v>
      </c>
    </row>
    <row r="3708" spans="1:3">
      <c r="A3708" s="181">
        <v>840</v>
      </c>
      <c r="B3708" s="181">
        <v>66</v>
      </c>
      <c r="C3708" s="180" t="str">
        <f t="shared" si="57"/>
        <v>NT</v>
      </c>
    </row>
    <row r="3709" spans="1:3">
      <c r="A3709" s="181">
        <v>845</v>
      </c>
      <c r="B3709" s="181">
        <v>66</v>
      </c>
      <c r="C3709" s="180" t="str">
        <f t="shared" si="57"/>
        <v>NT</v>
      </c>
    </row>
    <row r="3710" spans="1:3">
      <c r="A3710" s="181">
        <v>846</v>
      </c>
      <c r="B3710" s="181">
        <v>66</v>
      </c>
      <c r="C3710" s="180" t="str">
        <f t="shared" si="57"/>
        <v>NT</v>
      </c>
    </row>
    <row r="3711" spans="1:3">
      <c r="A3711" s="181">
        <v>847</v>
      </c>
      <c r="B3711" s="181">
        <v>66</v>
      </c>
      <c r="C3711" s="180" t="str">
        <f t="shared" si="57"/>
        <v>NT</v>
      </c>
    </row>
    <row r="3712" spans="1:3">
      <c r="A3712" s="181">
        <v>850</v>
      </c>
      <c r="B3712" s="181">
        <v>66</v>
      </c>
      <c r="C3712" s="180" t="str">
        <f t="shared" si="57"/>
        <v>NT</v>
      </c>
    </row>
    <row r="3713" spans="1:3">
      <c r="A3713" s="181">
        <v>851</v>
      </c>
      <c r="B3713" s="181">
        <v>66</v>
      </c>
      <c r="C3713" s="180" t="str">
        <f t="shared" si="57"/>
        <v>NT</v>
      </c>
    </row>
    <row r="3714" spans="1:3">
      <c r="A3714" s="181">
        <v>852</v>
      </c>
      <c r="B3714" s="181">
        <v>66</v>
      </c>
      <c r="C3714" s="180" t="str">
        <f t="shared" ref="C3714:C3727" si="58">IF(OR(A3714&lt;=299,AND(A3714&lt;3000,A3714&gt;=1000)),"NSW",IF(AND(A3714&lt;=999,A3714&gt;=800),"NT",IF(OR(AND(A3714&lt;=8999,A3714&gt;=8000),AND(A3714&lt;=3999,A3714&gt;=3000)),"VIC",IF(OR(AND(A3714&lt;=9999,A3714&gt;=9000),AND(A3714&lt;=4999,A3714&gt;=4000)),"QLD",IF(AND(A3714&lt;=5999,A3714&gt;=5000),"SA",IF(AND(A3714&lt;=6999,A3714&gt;=6000),"WA","TAS"))))))</f>
        <v>NT</v>
      </c>
    </row>
    <row r="3715" spans="1:3">
      <c r="A3715" s="181">
        <v>853</v>
      </c>
      <c r="B3715" s="181">
        <v>66</v>
      </c>
      <c r="C3715" s="180" t="str">
        <f t="shared" si="58"/>
        <v>NT</v>
      </c>
    </row>
    <row r="3716" spans="1:3">
      <c r="A3716" s="181">
        <v>854</v>
      </c>
      <c r="B3716" s="181">
        <v>66</v>
      </c>
      <c r="C3716" s="180" t="str">
        <f t="shared" si="58"/>
        <v>NT</v>
      </c>
    </row>
    <row r="3717" spans="1:3">
      <c r="A3717" s="181">
        <v>886</v>
      </c>
      <c r="B3717" s="181">
        <v>66</v>
      </c>
      <c r="C3717" s="180" t="str">
        <f t="shared" si="58"/>
        <v>NT</v>
      </c>
    </row>
    <row r="3718" spans="1:3">
      <c r="A3718" s="181">
        <v>909</v>
      </c>
      <c r="B3718" s="181">
        <v>66</v>
      </c>
      <c r="C3718" s="180" t="str">
        <f t="shared" si="58"/>
        <v>NT</v>
      </c>
    </row>
    <row r="3719" spans="1:3">
      <c r="A3719" s="181">
        <v>880</v>
      </c>
      <c r="B3719" s="181">
        <v>67</v>
      </c>
      <c r="C3719" s="180" t="str">
        <f t="shared" si="58"/>
        <v>NT</v>
      </c>
    </row>
    <row r="3720" spans="1:3">
      <c r="A3720" s="181">
        <v>881</v>
      </c>
      <c r="B3720" s="181">
        <v>67</v>
      </c>
      <c r="C3720" s="180" t="str">
        <f t="shared" si="58"/>
        <v>NT</v>
      </c>
    </row>
    <row r="3721" spans="1:3">
      <c r="A3721" s="181">
        <v>885</v>
      </c>
      <c r="B3721" s="181">
        <v>67</v>
      </c>
      <c r="C3721" s="180" t="str">
        <f t="shared" si="58"/>
        <v>NT</v>
      </c>
    </row>
    <row r="3722" spans="1:3">
      <c r="A3722" s="181">
        <v>860</v>
      </c>
      <c r="B3722" s="181">
        <v>70</v>
      </c>
      <c r="C3722" s="180" t="str">
        <f t="shared" si="58"/>
        <v>NT</v>
      </c>
    </row>
    <row r="3723" spans="1:3">
      <c r="A3723" s="181">
        <v>861</v>
      </c>
      <c r="B3723" s="181">
        <v>70</v>
      </c>
      <c r="C3723" s="180" t="str">
        <f t="shared" si="58"/>
        <v>NT</v>
      </c>
    </row>
    <row r="3724" spans="1:3">
      <c r="A3724" s="181">
        <v>862</v>
      </c>
      <c r="B3724" s="181">
        <v>70</v>
      </c>
      <c r="C3724" s="180" t="str">
        <f t="shared" si="58"/>
        <v>NT</v>
      </c>
    </row>
    <row r="3725" spans="1:3">
      <c r="A3725" s="181">
        <v>870</v>
      </c>
      <c r="B3725" s="181">
        <v>71</v>
      </c>
      <c r="C3725" s="180" t="str">
        <f t="shared" si="58"/>
        <v>NT</v>
      </c>
    </row>
    <row r="3726" spans="1:3">
      <c r="A3726" s="181">
        <v>871</v>
      </c>
      <c r="B3726" s="181">
        <v>71</v>
      </c>
      <c r="C3726" s="180" t="str">
        <f t="shared" si="58"/>
        <v>NT</v>
      </c>
    </row>
    <row r="3727" spans="1:3">
      <c r="A3727" s="181">
        <v>872</v>
      </c>
      <c r="B3727" s="181">
        <v>71</v>
      </c>
      <c r="C3727" s="180" t="str">
        <f t="shared" si="58"/>
        <v>NT</v>
      </c>
    </row>
  </sheetData>
  <autoFilter ref="A1:C3727" xr:uid="{00000000-0009-0000-0000-000013000000}">
    <sortState xmlns:xlrd2="http://schemas.microsoft.com/office/spreadsheetml/2017/richdata2" ref="A2:C3727">
      <sortCondition ref="B1:B3727"/>
    </sortState>
  </autoFilter>
  <phoneticPr fontId="7" type="noConversion"/>
  <pageMargins left="0.75" right="0.75" top="1" bottom="1" header="0.5" footer="0.5"/>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724F8-69BB-423B-8A63-55CECDDE1083}">
  <dimension ref="A1:M50"/>
  <sheetViews>
    <sheetView workbookViewId="0">
      <selection activeCell="B24" sqref="B24"/>
    </sheetView>
  </sheetViews>
  <sheetFormatPr defaultColWidth="9.28515625" defaultRowHeight="14.25"/>
  <cols>
    <col min="1" max="1" width="9.28515625" style="68"/>
    <col min="2" max="2" width="12.5703125" style="68" bestFit="1" customWidth="1"/>
    <col min="3" max="3" width="11.140625" style="68" bestFit="1" customWidth="1"/>
    <col min="4" max="4" width="12.28515625" style="68" bestFit="1" customWidth="1"/>
    <col min="5" max="5" width="10.7109375" style="68" bestFit="1" customWidth="1"/>
    <col min="6" max="7" width="9.28515625" style="68"/>
    <col min="8" max="8" width="12.5703125" style="68" bestFit="1" customWidth="1"/>
    <col min="9" max="9" width="11.140625" style="68" bestFit="1" customWidth="1"/>
    <col min="10" max="10" width="12.28515625" style="68" bestFit="1" customWidth="1"/>
    <col min="11" max="11" width="10.7109375" style="68" bestFit="1" customWidth="1"/>
    <col min="12" max="16384" width="9.28515625" style="68"/>
  </cols>
  <sheetData>
    <row r="1" spans="1:6">
      <c r="A1" s="356" t="s">
        <v>151</v>
      </c>
      <c r="B1" s="356"/>
      <c r="C1" s="356"/>
      <c r="D1" s="356"/>
      <c r="E1" s="356"/>
      <c r="F1" s="67"/>
    </row>
    <row r="2" spans="1:6" ht="69" customHeight="1">
      <c r="A2" s="357" t="s">
        <v>152</v>
      </c>
      <c r="B2" s="357"/>
      <c r="C2" s="357"/>
      <c r="D2" s="357"/>
      <c r="E2" s="357"/>
      <c r="F2" s="151"/>
    </row>
    <row r="3" spans="1:6" ht="13.9" customHeight="1">
      <c r="A3" s="69"/>
      <c r="B3" s="67"/>
      <c r="C3" s="67"/>
      <c r="D3" s="67"/>
      <c r="E3" s="67"/>
      <c r="F3" s="67"/>
    </row>
    <row r="4" spans="1:6">
      <c r="A4" s="360" t="s">
        <v>153</v>
      </c>
      <c r="B4" s="360"/>
      <c r="C4" s="360"/>
      <c r="D4" s="360"/>
      <c r="E4" s="360"/>
      <c r="F4" s="67"/>
    </row>
    <row r="5" spans="1:6" ht="30">
      <c r="A5" s="160"/>
      <c r="B5" s="161" t="s">
        <v>37</v>
      </c>
      <c r="C5" s="161" t="s">
        <v>38</v>
      </c>
      <c r="D5" s="161" t="s">
        <v>39</v>
      </c>
      <c r="E5" s="161" t="s">
        <v>40</v>
      </c>
      <c r="F5" s="67"/>
    </row>
    <row r="6" spans="1:6" ht="15">
      <c r="A6" s="159" t="s">
        <v>41</v>
      </c>
      <c r="B6" s="159" t="s">
        <v>42</v>
      </c>
      <c r="C6" s="159" t="s">
        <v>43</v>
      </c>
      <c r="D6" s="159" t="s">
        <v>44</v>
      </c>
      <c r="E6" s="159" t="s">
        <v>45</v>
      </c>
      <c r="F6" s="67"/>
    </row>
    <row r="7" spans="1:6" ht="15">
      <c r="A7" s="70" t="s">
        <v>31</v>
      </c>
      <c r="B7" s="172">
        <v>1.06</v>
      </c>
      <c r="C7" s="172">
        <v>6.5530000000000005E-2</v>
      </c>
      <c r="D7" s="172">
        <v>2.89</v>
      </c>
      <c r="E7" s="172">
        <v>2.3063560000000001</v>
      </c>
      <c r="F7" s="67"/>
    </row>
    <row r="8" spans="1:6" ht="15">
      <c r="A8" s="70" t="s">
        <v>30</v>
      </c>
      <c r="B8" s="172">
        <v>1.06</v>
      </c>
      <c r="C8" s="172">
        <v>6.5530000000000005E-2</v>
      </c>
      <c r="D8" s="172">
        <v>2.89</v>
      </c>
      <c r="E8" s="172">
        <v>2.3063560000000001</v>
      </c>
      <c r="F8" s="67"/>
    </row>
    <row r="9" spans="1:6" ht="15">
      <c r="A9" s="70" t="s">
        <v>46</v>
      </c>
      <c r="B9" s="172">
        <v>0.79</v>
      </c>
      <c r="C9" s="172">
        <v>5.1330000000000001E-2</v>
      </c>
      <c r="D9" s="172">
        <v>2.89</v>
      </c>
      <c r="E9" s="172">
        <v>2.3063560000000001</v>
      </c>
      <c r="F9" s="67"/>
    </row>
    <row r="10" spans="1:6" ht="15">
      <c r="A10" s="70" t="s">
        <v>47</v>
      </c>
      <c r="B10" s="172">
        <v>0.98</v>
      </c>
      <c r="C10" s="172">
        <v>5.9929999999999997E-2</v>
      </c>
      <c r="D10" s="172">
        <v>2.89</v>
      </c>
      <c r="E10" s="172">
        <v>2.3063560000000001</v>
      </c>
      <c r="F10" s="67"/>
    </row>
    <row r="11" spans="1:6" ht="15">
      <c r="A11" s="70" t="s">
        <v>48</v>
      </c>
      <c r="B11" s="172">
        <v>0.78</v>
      </c>
      <c r="C11" s="172">
        <v>6.173E-2</v>
      </c>
      <c r="D11" s="172">
        <v>2.89</v>
      </c>
      <c r="E11" s="172">
        <v>2.3063560000000001</v>
      </c>
      <c r="F11" s="67"/>
    </row>
    <row r="12" spans="1:6" ht="15">
      <c r="A12" s="70" t="s">
        <v>49</v>
      </c>
      <c r="B12" s="172">
        <v>0.28999999999999998</v>
      </c>
      <c r="C12" s="170">
        <v>5.1330000000000001E-2</v>
      </c>
      <c r="D12" s="172">
        <v>2.89</v>
      </c>
      <c r="E12" s="127">
        <v>2.3063560000000001</v>
      </c>
      <c r="F12" s="67"/>
    </row>
    <row r="13" spans="1:6" ht="15">
      <c r="A13" s="70" t="s">
        <v>50</v>
      </c>
      <c r="B13" s="172">
        <v>1.35</v>
      </c>
      <c r="C13" s="172">
        <v>5.5329999999999997E-2</v>
      </c>
      <c r="D13" s="172">
        <v>2.89</v>
      </c>
      <c r="E13" s="172">
        <v>2.3063560000000001</v>
      </c>
      <c r="F13" s="67"/>
    </row>
    <row r="14" spans="1:6" ht="15">
      <c r="A14" s="70" t="s">
        <v>51</v>
      </c>
      <c r="B14" s="172">
        <v>0.92</v>
      </c>
      <c r="C14" s="172">
        <v>5.5329999999999997E-2</v>
      </c>
      <c r="D14" s="172">
        <v>2.89</v>
      </c>
      <c r="E14" s="172">
        <v>2.3063560000000001</v>
      </c>
      <c r="F14" s="67"/>
    </row>
    <row r="16" spans="1:6">
      <c r="A16" s="358" t="s">
        <v>52</v>
      </c>
      <c r="B16" s="358"/>
      <c r="C16" s="358"/>
      <c r="D16" s="358"/>
      <c r="E16" s="358"/>
    </row>
    <row r="17" spans="1:13" ht="30">
      <c r="A17" s="160"/>
      <c r="B17" s="161" t="s">
        <v>37</v>
      </c>
      <c r="C17" s="161" t="s">
        <v>38</v>
      </c>
      <c r="D17" s="161" t="s">
        <v>39</v>
      </c>
      <c r="E17" s="161" t="s">
        <v>40</v>
      </c>
    </row>
    <row r="18" spans="1:13" ht="15">
      <c r="A18" s="159" t="s">
        <v>41</v>
      </c>
      <c r="B18" s="159" t="s">
        <v>42</v>
      </c>
      <c r="C18" s="159" t="s">
        <v>43</v>
      </c>
      <c r="D18" s="159" t="s">
        <v>44</v>
      </c>
      <c r="E18" s="159" t="s">
        <v>45</v>
      </c>
    </row>
    <row r="19" spans="1:13" ht="15">
      <c r="A19" s="160" t="s">
        <v>31</v>
      </c>
      <c r="B19" s="170">
        <v>0.9</v>
      </c>
      <c r="C19" s="170">
        <v>6.4630000000000007E-2</v>
      </c>
      <c r="D19" s="170">
        <v>2.8486799999999999</v>
      </c>
      <c r="E19" s="172">
        <v>2.5174799999999999</v>
      </c>
    </row>
    <row r="20" spans="1:13" ht="15">
      <c r="A20" s="160" t="s">
        <v>30</v>
      </c>
      <c r="B20" s="170">
        <v>0.9</v>
      </c>
      <c r="C20" s="170">
        <v>6.4630000000000007E-2</v>
      </c>
      <c r="D20" s="170">
        <v>2.8486799999999999</v>
      </c>
      <c r="E20" s="172">
        <v>2.5174799999999999</v>
      </c>
    </row>
    <row r="21" spans="1:13" ht="15">
      <c r="A21" s="160" t="s">
        <v>29</v>
      </c>
      <c r="B21" s="170">
        <v>0.69</v>
      </c>
      <c r="C21" s="170">
        <v>5.1529999999999999E-2</v>
      </c>
      <c r="D21" s="170">
        <v>2.8486799999999999</v>
      </c>
      <c r="E21" s="172">
        <v>2.5174799999999999</v>
      </c>
    </row>
    <row r="22" spans="1:13" ht="15">
      <c r="A22" s="160" t="s">
        <v>33</v>
      </c>
      <c r="B22" s="170">
        <v>0.93</v>
      </c>
      <c r="C22" s="170">
        <v>6.0330000000000002E-2</v>
      </c>
      <c r="D22" s="170">
        <v>2.8486799999999999</v>
      </c>
      <c r="E22" s="172">
        <v>2.5174799999999999</v>
      </c>
    </row>
    <row r="23" spans="1:13" ht="15">
      <c r="A23" s="160" t="s">
        <v>34</v>
      </c>
      <c r="B23" s="170">
        <v>0.52</v>
      </c>
      <c r="C23" s="170">
        <v>6.2230000000000001E-2</v>
      </c>
      <c r="D23" s="170">
        <v>2.8486799999999999</v>
      </c>
      <c r="E23" s="172">
        <v>2.5174799999999999</v>
      </c>
    </row>
    <row r="24" spans="1:13" ht="15">
      <c r="A24" s="160" t="s">
        <v>36</v>
      </c>
      <c r="B24" s="170">
        <v>1</v>
      </c>
      <c r="C24" s="170">
        <v>0.20830000000000001</v>
      </c>
      <c r="D24" s="170">
        <v>8.0417000000000005</v>
      </c>
      <c r="E24" s="172">
        <v>0.7</v>
      </c>
    </row>
    <row r="25" spans="1:13" ht="15">
      <c r="A25" s="160" t="s">
        <v>32</v>
      </c>
      <c r="B25" s="170">
        <v>1.0900000000000001</v>
      </c>
      <c r="C25" s="170">
        <v>5.5530000000000003E-2</v>
      </c>
      <c r="D25" s="170">
        <v>2.8486799999999999</v>
      </c>
      <c r="E25" s="172">
        <v>2.5174799999999999</v>
      </c>
    </row>
    <row r="26" spans="1:13" ht="15">
      <c r="A26" s="160" t="s">
        <v>35</v>
      </c>
      <c r="B26" s="170">
        <v>0.7</v>
      </c>
      <c r="C26" s="170">
        <v>5.5629999999999999E-2</v>
      </c>
      <c r="D26" s="170">
        <v>2.8486799999999999</v>
      </c>
      <c r="E26" s="172">
        <v>2.5174799999999999</v>
      </c>
    </row>
    <row r="27" spans="1:13" ht="15">
      <c r="L27" s="162"/>
      <c r="M27" s="162"/>
    </row>
    <row r="28" spans="1:13">
      <c r="A28" s="358" t="s">
        <v>53</v>
      </c>
      <c r="B28" s="358"/>
      <c r="C28" s="358"/>
      <c r="D28" s="358"/>
      <c r="E28" s="358"/>
      <c r="G28" s="359" t="s">
        <v>54</v>
      </c>
      <c r="H28" s="359"/>
      <c r="I28" s="359"/>
      <c r="J28" s="359"/>
      <c r="K28" s="359"/>
    </row>
    <row r="29" spans="1:13" ht="30">
      <c r="A29" s="160"/>
      <c r="B29" s="161" t="s">
        <v>37</v>
      </c>
      <c r="C29" s="161" t="s">
        <v>38</v>
      </c>
      <c r="D29" s="161" t="s">
        <v>39</v>
      </c>
      <c r="E29" s="161" t="s">
        <v>40</v>
      </c>
      <c r="G29" s="160"/>
      <c r="H29" s="161" t="s">
        <v>37</v>
      </c>
      <c r="I29" s="161" t="s">
        <v>38</v>
      </c>
      <c r="J29" s="161" t="s">
        <v>39</v>
      </c>
      <c r="K29" s="161" t="s">
        <v>40</v>
      </c>
    </row>
    <row r="30" spans="1:13" ht="15">
      <c r="A30" s="159" t="s">
        <v>41</v>
      </c>
      <c r="B30" s="159" t="s">
        <v>42</v>
      </c>
      <c r="C30" s="159" t="s">
        <v>43</v>
      </c>
      <c r="D30" s="159" t="s">
        <v>44</v>
      </c>
      <c r="E30" s="159" t="s">
        <v>45</v>
      </c>
      <c r="G30" s="159" t="s">
        <v>41</v>
      </c>
      <c r="H30" s="159" t="s">
        <v>42</v>
      </c>
      <c r="I30" s="159" t="s">
        <v>43</v>
      </c>
      <c r="J30" s="159" t="s">
        <v>44</v>
      </c>
      <c r="K30" s="159" t="s">
        <v>45</v>
      </c>
    </row>
    <row r="31" spans="1:13" ht="15">
      <c r="A31" s="160" t="s">
        <v>31</v>
      </c>
      <c r="B31" s="170">
        <v>0.62</v>
      </c>
      <c r="C31" s="170">
        <v>6.4630000000000007E-2</v>
      </c>
      <c r="D31" s="170">
        <v>2.8486799999999999</v>
      </c>
      <c r="E31" s="172">
        <v>2.5174799999999999</v>
      </c>
      <c r="F31" s="174"/>
      <c r="G31" s="127" t="s">
        <v>31</v>
      </c>
      <c r="H31" s="127">
        <v>0.58299999999999996</v>
      </c>
      <c r="I31" s="127">
        <v>6.4630000000000007E-2</v>
      </c>
      <c r="J31" s="127">
        <v>2.8486799999999999</v>
      </c>
      <c r="K31" s="172">
        <v>2.5174799999999999</v>
      </c>
    </row>
    <row r="32" spans="1:13" ht="15">
      <c r="A32" s="160" t="s">
        <v>30</v>
      </c>
      <c r="B32" s="170">
        <v>0.62</v>
      </c>
      <c r="C32" s="170">
        <v>6.4630000000000007E-2</v>
      </c>
      <c r="D32" s="170">
        <v>2.8486799999999999</v>
      </c>
      <c r="E32" s="172">
        <v>2.5174799999999999</v>
      </c>
      <c r="F32" s="174"/>
      <c r="G32" s="127" t="s">
        <v>30</v>
      </c>
      <c r="H32" s="127">
        <v>0.58299999999999996</v>
      </c>
      <c r="I32" s="127">
        <v>6.4630000000000007E-2</v>
      </c>
      <c r="J32" s="127">
        <v>2.8486799999999999</v>
      </c>
      <c r="K32" s="172">
        <v>2.5174799999999999</v>
      </c>
    </row>
    <row r="33" spans="1:11" ht="15">
      <c r="A33" s="160" t="s">
        <v>29</v>
      </c>
      <c r="B33" s="170">
        <v>0.54</v>
      </c>
      <c r="C33" s="170">
        <v>5.1529999999999999E-2</v>
      </c>
      <c r="D33" s="170">
        <v>2.8486799999999999</v>
      </c>
      <c r="E33" s="172">
        <v>2.5174799999999999</v>
      </c>
      <c r="F33" s="174"/>
      <c r="G33" s="127" t="s">
        <v>29</v>
      </c>
      <c r="H33" s="127">
        <v>0.438</v>
      </c>
      <c r="I33" s="127">
        <v>5.1529999999999999E-2</v>
      </c>
      <c r="J33" s="127">
        <v>2.8486799999999999</v>
      </c>
      <c r="K33" s="172">
        <v>2.5174799999999999</v>
      </c>
    </row>
    <row r="34" spans="1:11" ht="15">
      <c r="A34" s="160" t="s">
        <v>33</v>
      </c>
      <c r="B34" s="170">
        <v>0.71</v>
      </c>
      <c r="C34" s="170">
        <v>6.0330000000000002E-2</v>
      </c>
      <c r="D34" s="170">
        <v>2.8486799999999999</v>
      </c>
      <c r="E34" s="172">
        <v>2.5174799999999999</v>
      </c>
      <c r="F34" s="174"/>
      <c r="G34" s="127" t="s">
        <v>33</v>
      </c>
      <c r="H34" s="127">
        <v>0.628</v>
      </c>
      <c r="I34" s="127">
        <v>6.0330000000000002E-2</v>
      </c>
      <c r="J34" s="127">
        <v>2.8486799999999999</v>
      </c>
      <c r="K34" s="172">
        <v>2.5174799999999999</v>
      </c>
    </row>
    <row r="35" spans="1:11" ht="15">
      <c r="A35" s="160" t="s">
        <v>34</v>
      </c>
      <c r="B35" s="170">
        <v>0.27</v>
      </c>
      <c r="C35" s="170">
        <v>6.2230000000000001E-2</v>
      </c>
      <c r="D35" s="170">
        <v>2.8486799999999999</v>
      </c>
      <c r="E35" s="172">
        <v>2.5174799999999999</v>
      </c>
      <c r="F35" s="174"/>
      <c r="G35" s="127" t="s">
        <v>34</v>
      </c>
      <c r="H35" s="127">
        <v>0.27</v>
      </c>
      <c r="I35" s="127">
        <v>6.2230000000000001E-2</v>
      </c>
      <c r="J35" s="127">
        <v>2.8486799999999999</v>
      </c>
      <c r="K35" s="172">
        <v>2.5174799999999999</v>
      </c>
    </row>
    <row r="36" spans="1:11" ht="15">
      <c r="A36" s="160" t="s">
        <v>36</v>
      </c>
      <c r="B36" s="170">
        <v>1</v>
      </c>
      <c r="C36" s="170">
        <v>0.20830000000000001</v>
      </c>
      <c r="D36" s="170">
        <v>8.0417000000000005</v>
      </c>
      <c r="E36" s="172">
        <v>0.7</v>
      </c>
      <c r="F36" s="174"/>
      <c r="G36" s="127" t="s">
        <v>36</v>
      </c>
      <c r="H36" s="127">
        <v>1</v>
      </c>
      <c r="I36" s="127">
        <v>0.20830000000000001</v>
      </c>
      <c r="J36" s="127">
        <v>8.0417000000000005</v>
      </c>
      <c r="K36" s="172">
        <v>0.7</v>
      </c>
    </row>
    <row r="37" spans="1:11" ht="15">
      <c r="A37" s="160" t="s">
        <v>32</v>
      </c>
      <c r="B37" s="170">
        <v>0.69</v>
      </c>
      <c r="C37" s="170">
        <v>5.5530000000000003E-2</v>
      </c>
      <c r="D37" s="170">
        <v>2.8486799999999999</v>
      </c>
      <c r="E37" s="172">
        <v>2.5174799999999999</v>
      </c>
      <c r="F37" s="174"/>
      <c r="G37" s="127" t="s">
        <v>32</v>
      </c>
      <c r="H37" s="127">
        <v>0.67500000000000004</v>
      </c>
      <c r="I37" s="127">
        <v>5.5530000000000003E-2</v>
      </c>
      <c r="J37" s="127">
        <v>2.8486799999999999</v>
      </c>
      <c r="K37" s="172">
        <v>2.5174799999999999</v>
      </c>
    </row>
    <row r="38" spans="1:11" ht="15">
      <c r="A38" s="160" t="s">
        <v>35</v>
      </c>
      <c r="B38" s="170">
        <v>0.53</v>
      </c>
      <c r="C38" s="170">
        <v>5.5629999999999999E-2</v>
      </c>
      <c r="D38" s="170">
        <v>2.8486799999999999</v>
      </c>
      <c r="E38" s="172">
        <v>2.5174799999999999</v>
      </c>
      <c r="F38" s="174"/>
      <c r="G38" s="127" t="s">
        <v>35</v>
      </c>
      <c r="H38" s="127">
        <v>0.46</v>
      </c>
      <c r="I38" s="127">
        <v>5.5629999999999999E-2</v>
      </c>
      <c r="J38" s="127">
        <v>2.8486799999999999</v>
      </c>
      <c r="K38" s="172">
        <v>2.5174799999999999</v>
      </c>
    </row>
    <row r="40" spans="1:11">
      <c r="A40" s="358" t="s">
        <v>55</v>
      </c>
      <c r="B40" s="358"/>
      <c r="C40" s="358"/>
      <c r="D40" s="358"/>
      <c r="E40" s="358"/>
      <c r="G40" s="359" t="s">
        <v>56</v>
      </c>
      <c r="H40" s="359"/>
      <c r="I40" s="359"/>
      <c r="J40" s="359"/>
      <c r="K40" s="359"/>
    </row>
    <row r="41" spans="1:11" ht="30">
      <c r="A41" s="160"/>
      <c r="B41" s="161" t="s">
        <v>37</v>
      </c>
      <c r="C41" s="161" t="s">
        <v>38</v>
      </c>
      <c r="D41" s="161" t="s">
        <v>39</v>
      </c>
      <c r="E41" s="161" t="s">
        <v>40</v>
      </c>
      <c r="G41" s="160"/>
      <c r="H41" s="161" t="s">
        <v>37</v>
      </c>
      <c r="I41" s="161" t="s">
        <v>38</v>
      </c>
      <c r="J41" s="161" t="s">
        <v>39</v>
      </c>
      <c r="K41" s="161" t="s">
        <v>40</v>
      </c>
    </row>
    <row r="42" spans="1:11" ht="15">
      <c r="A42" s="159" t="s">
        <v>41</v>
      </c>
      <c r="B42" s="159" t="s">
        <v>42</v>
      </c>
      <c r="C42" s="159" t="s">
        <v>43</v>
      </c>
      <c r="D42" s="159" t="s">
        <v>44</v>
      </c>
      <c r="E42" s="159" t="s">
        <v>45</v>
      </c>
      <c r="G42" s="159" t="s">
        <v>41</v>
      </c>
      <c r="H42" s="159" t="s">
        <v>42</v>
      </c>
      <c r="I42" s="159" t="s">
        <v>43</v>
      </c>
      <c r="J42" s="159" t="s">
        <v>44</v>
      </c>
      <c r="K42" s="159" t="s">
        <v>45</v>
      </c>
    </row>
    <row r="43" spans="1:11" ht="15">
      <c r="A43" s="160" t="s">
        <v>31</v>
      </c>
      <c r="B43" s="171">
        <v>0.53</v>
      </c>
      <c r="C43" s="171">
        <v>6.4630000000000007E-2</v>
      </c>
      <c r="D43" s="171">
        <v>2.8486799999999999</v>
      </c>
      <c r="E43" s="172">
        <v>2.5174799999999999</v>
      </c>
      <c r="F43" s="174"/>
      <c r="G43" s="127" t="s">
        <v>31</v>
      </c>
      <c r="H43" s="127">
        <v>0.26500000000000001</v>
      </c>
      <c r="I43" s="127">
        <v>6.4630000000000007E-2</v>
      </c>
      <c r="J43" s="127">
        <v>2.8486799999999999</v>
      </c>
      <c r="K43" s="172">
        <v>2.5174799999999999</v>
      </c>
    </row>
    <row r="44" spans="1:11" ht="15">
      <c r="A44" s="160" t="s">
        <v>30</v>
      </c>
      <c r="B44" s="171">
        <v>0.53</v>
      </c>
      <c r="C44" s="171">
        <v>6.4630000000000007E-2</v>
      </c>
      <c r="D44" s="171">
        <v>2.8486799999999999</v>
      </c>
      <c r="E44" s="172">
        <v>2.5174799999999999</v>
      </c>
      <c r="F44" s="174"/>
      <c r="G44" s="127" t="s">
        <v>30</v>
      </c>
      <c r="H44" s="127">
        <v>0.26500000000000001</v>
      </c>
      <c r="I44" s="127">
        <v>6.4630000000000007E-2</v>
      </c>
      <c r="J44" s="127">
        <v>2.8486799999999999</v>
      </c>
      <c r="K44" s="172">
        <v>2.5174799999999999</v>
      </c>
    </row>
    <row r="45" spans="1:11" ht="15">
      <c r="A45" s="160" t="s">
        <v>29</v>
      </c>
      <c r="B45" s="171">
        <v>0.37</v>
      </c>
      <c r="C45" s="171">
        <v>5.1529999999999999E-2</v>
      </c>
      <c r="D45" s="171">
        <v>2.8486799999999999</v>
      </c>
      <c r="E45" s="172">
        <v>2.5174799999999999</v>
      </c>
      <c r="F45" s="174"/>
      <c r="G45" s="127" t="s">
        <v>29</v>
      </c>
      <c r="H45" s="127">
        <v>0.185</v>
      </c>
      <c r="I45" s="127">
        <v>5.1529999999999999E-2</v>
      </c>
      <c r="J45" s="127">
        <v>2.8486799999999999</v>
      </c>
      <c r="K45" s="172">
        <v>2.5174799999999999</v>
      </c>
    </row>
    <row r="46" spans="1:11" ht="15">
      <c r="A46" s="160" t="s">
        <v>33</v>
      </c>
      <c r="B46" s="171">
        <v>0.65</v>
      </c>
      <c r="C46" s="171">
        <v>6.0330000000000002E-2</v>
      </c>
      <c r="D46" s="171">
        <v>2.8486799999999999</v>
      </c>
      <c r="E46" s="172">
        <v>2.5174799999999999</v>
      </c>
      <c r="F46" s="174"/>
      <c r="G46" s="127" t="s">
        <v>33</v>
      </c>
      <c r="H46" s="127">
        <v>0.32500000000000001</v>
      </c>
      <c r="I46" s="127">
        <v>6.0330000000000002E-2</v>
      </c>
      <c r="J46" s="127">
        <v>2.8486799999999999</v>
      </c>
      <c r="K46" s="172">
        <v>2.5174799999999999</v>
      </c>
    </row>
    <row r="47" spans="1:11" ht="15">
      <c r="A47" s="160" t="s">
        <v>34</v>
      </c>
      <c r="B47" s="171">
        <v>0.18</v>
      </c>
      <c r="C47" s="171">
        <v>6.2230000000000001E-2</v>
      </c>
      <c r="D47" s="171">
        <v>2.8486799999999999</v>
      </c>
      <c r="E47" s="172">
        <v>2.5174799999999999</v>
      </c>
      <c r="F47" s="174"/>
      <c r="G47" s="127" t="s">
        <v>34</v>
      </c>
      <c r="H47" s="127">
        <v>0.1</v>
      </c>
      <c r="I47" s="127">
        <v>6.2230000000000001E-2</v>
      </c>
      <c r="J47" s="127">
        <v>2.8486799999999999</v>
      </c>
      <c r="K47" s="172">
        <v>2.5174799999999999</v>
      </c>
    </row>
    <row r="48" spans="1:11" ht="15">
      <c r="A48" s="160" t="s">
        <v>36</v>
      </c>
      <c r="B48" s="171">
        <v>1</v>
      </c>
      <c r="C48" s="171">
        <v>0.20830000000000001</v>
      </c>
      <c r="D48" s="171">
        <v>8.0417000000000005</v>
      </c>
      <c r="E48" s="172">
        <v>0.7</v>
      </c>
      <c r="F48" s="174"/>
      <c r="G48" s="127" t="s">
        <v>36</v>
      </c>
      <c r="H48" s="127">
        <v>1</v>
      </c>
      <c r="I48" s="127">
        <v>0.20830000000000001</v>
      </c>
      <c r="J48" s="127">
        <v>8.0417000000000005</v>
      </c>
      <c r="K48" s="172">
        <v>0.7</v>
      </c>
    </row>
    <row r="49" spans="1:11" ht="15">
      <c r="A49" s="160" t="s">
        <v>32</v>
      </c>
      <c r="B49" s="171">
        <v>0.52</v>
      </c>
      <c r="C49" s="171">
        <v>5.5530000000000003E-2</v>
      </c>
      <c r="D49" s="171">
        <v>2.8486799999999999</v>
      </c>
      <c r="E49" s="172">
        <v>2.5174799999999999</v>
      </c>
      <c r="F49" s="174"/>
      <c r="G49" s="127" t="s">
        <v>32</v>
      </c>
      <c r="H49" s="127">
        <v>0.26</v>
      </c>
      <c r="I49" s="127">
        <v>5.5530000000000003E-2</v>
      </c>
      <c r="J49" s="127">
        <v>2.8486799999999999</v>
      </c>
      <c r="K49" s="172">
        <v>2.5174799999999999</v>
      </c>
    </row>
    <row r="50" spans="1:11" ht="15">
      <c r="A50" s="160" t="s">
        <v>35</v>
      </c>
      <c r="B50" s="171">
        <v>0.44</v>
      </c>
      <c r="C50" s="171">
        <v>5.5629999999999999E-2</v>
      </c>
      <c r="D50" s="171">
        <v>2.8486799999999999</v>
      </c>
      <c r="E50" s="172">
        <v>2.5174799999999999</v>
      </c>
      <c r="F50" s="174"/>
      <c r="G50" s="127" t="s">
        <v>35</v>
      </c>
      <c r="H50" s="127">
        <v>0.22</v>
      </c>
      <c r="I50" s="127">
        <v>5.5629999999999999E-2</v>
      </c>
      <c r="J50" s="127">
        <v>2.8486799999999999</v>
      </c>
      <c r="K50" s="172">
        <v>2.5174799999999999</v>
      </c>
    </row>
  </sheetData>
  <mergeCells count="8">
    <mergeCell ref="A1:E1"/>
    <mergeCell ref="A2:E2"/>
    <mergeCell ref="A40:E40"/>
    <mergeCell ref="G28:K28"/>
    <mergeCell ref="G40:K40"/>
    <mergeCell ref="A4:E4"/>
    <mergeCell ref="A28:E28"/>
    <mergeCell ref="A16:E16"/>
  </mergeCells>
  <phoneticPr fontId="7"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CDFD9-D780-49BB-8AEF-AA4867AD9D08}">
  <dimension ref="A1:O21"/>
  <sheetViews>
    <sheetView topLeftCell="C1" zoomScale="70" zoomScaleNormal="70" workbookViewId="0">
      <selection activeCell="J18" sqref="J18"/>
    </sheetView>
  </sheetViews>
  <sheetFormatPr defaultRowHeight="12.75"/>
  <cols>
    <col min="1" max="3" width="16.5703125" customWidth="1"/>
    <col min="4" max="15" width="14.5703125" customWidth="1"/>
    <col min="257" max="259" width="16.5703125" customWidth="1"/>
    <col min="260" max="271" width="14.5703125" customWidth="1"/>
    <col min="513" max="515" width="16.5703125" customWidth="1"/>
    <col min="516" max="527" width="14.5703125" customWidth="1"/>
    <col min="769" max="771" width="16.5703125" customWidth="1"/>
    <col min="772" max="783" width="14.5703125" customWidth="1"/>
    <col min="1025" max="1027" width="16.5703125" customWidth="1"/>
    <col min="1028" max="1039" width="14.5703125" customWidth="1"/>
    <col min="1281" max="1283" width="16.5703125" customWidth="1"/>
    <col min="1284" max="1295" width="14.5703125" customWidth="1"/>
    <col min="1537" max="1539" width="16.5703125" customWidth="1"/>
    <col min="1540" max="1551" width="14.5703125" customWidth="1"/>
    <col min="1793" max="1795" width="16.5703125" customWidth="1"/>
    <col min="1796" max="1807" width="14.5703125" customWidth="1"/>
    <col min="2049" max="2051" width="16.5703125" customWidth="1"/>
    <col min="2052" max="2063" width="14.5703125" customWidth="1"/>
    <col min="2305" max="2307" width="16.5703125" customWidth="1"/>
    <col min="2308" max="2319" width="14.5703125" customWidth="1"/>
    <col min="2561" max="2563" width="16.5703125" customWidth="1"/>
    <col min="2564" max="2575" width="14.5703125" customWidth="1"/>
    <col min="2817" max="2819" width="16.5703125" customWidth="1"/>
    <col min="2820" max="2831" width="14.5703125" customWidth="1"/>
    <col min="3073" max="3075" width="16.5703125" customWidth="1"/>
    <col min="3076" max="3087" width="14.5703125" customWidth="1"/>
    <col min="3329" max="3331" width="16.5703125" customWidth="1"/>
    <col min="3332" max="3343" width="14.5703125" customWidth="1"/>
    <col min="3585" max="3587" width="16.5703125" customWidth="1"/>
    <col min="3588" max="3599" width="14.5703125" customWidth="1"/>
    <col min="3841" max="3843" width="16.5703125" customWidth="1"/>
    <col min="3844" max="3855" width="14.5703125" customWidth="1"/>
    <col min="4097" max="4099" width="16.5703125" customWidth="1"/>
    <col min="4100" max="4111" width="14.5703125" customWidth="1"/>
    <col min="4353" max="4355" width="16.5703125" customWidth="1"/>
    <col min="4356" max="4367" width="14.5703125" customWidth="1"/>
    <col min="4609" max="4611" width="16.5703125" customWidth="1"/>
    <col min="4612" max="4623" width="14.5703125" customWidth="1"/>
    <col min="4865" max="4867" width="16.5703125" customWidth="1"/>
    <col min="4868" max="4879" width="14.5703125" customWidth="1"/>
    <col min="5121" max="5123" width="16.5703125" customWidth="1"/>
    <col min="5124" max="5135" width="14.5703125" customWidth="1"/>
    <col min="5377" max="5379" width="16.5703125" customWidth="1"/>
    <col min="5380" max="5391" width="14.5703125" customWidth="1"/>
    <col min="5633" max="5635" width="16.5703125" customWidth="1"/>
    <col min="5636" max="5647" width="14.5703125" customWidth="1"/>
    <col min="5889" max="5891" width="16.5703125" customWidth="1"/>
    <col min="5892" max="5903" width="14.5703125" customWidth="1"/>
    <col min="6145" max="6147" width="16.5703125" customWidth="1"/>
    <col min="6148" max="6159" width="14.5703125" customWidth="1"/>
    <col min="6401" max="6403" width="16.5703125" customWidth="1"/>
    <col min="6404" max="6415" width="14.5703125" customWidth="1"/>
    <col min="6657" max="6659" width="16.5703125" customWidth="1"/>
    <col min="6660" max="6671" width="14.5703125" customWidth="1"/>
    <col min="6913" max="6915" width="16.5703125" customWidth="1"/>
    <col min="6916" max="6927" width="14.5703125" customWidth="1"/>
    <col min="7169" max="7171" width="16.5703125" customWidth="1"/>
    <col min="7172" max="7183" width="14.5703125" customWidth="1"/>
    <col min="7425" max="7427" width="16.5703125" customWidth="1"/>
    <col min="7428" max="7439" width="14.5703125" customWidth="1"/>
    <col min="7681" max="7683" width="16.5703125" customWidth="1"/>
    <col min="7684" max="7695" width="14.5703125" customWidth="1"/>
    <col min="7937" max="7939" width="16.5703125" customWidth="1"/>
    <col min="7940" max="7951" width="14.5703125" customWidth="1"/>
    <col min="8193" max="8195" width="16.5703125" customWidth="1"/>
    <col min="8196" max="8207" width="14.5703125" customWidth="1"/>
    <col min="8449" max="8451" width="16.5703125" customWidth="1"/>
    <col min="8452" max="8463" width="14.5703125" customWidth="1"/>
    <col min="8705" max="8707" width="16.5703125" customWidth="1"/>
    <col min="8708" max="8719" width="14.5703125" customWidth="1"/>
    <col min="8961" max="8963" width="16.5703125" customWidth="1"/>
    <col min="8964" max="8975" width="14.5703125" customWidth="1"/>
    <col min="9217" max="9219" width="16.5703125" customWidth="1"/>
    <col min="9220" max="9231" width="14.5703125" customWidth="1"/>
    <col min="9473" max="9475" width="16.5703125" customWidth="1"/>
    <col min="9476" max="9487" width="14.5703125" customWidth="1"/>
    <col min="9729" max="9731" width="16.5703125" customWidth="1"/>
    <col min="9732" max="9743" width="14.5703125" customWidth="1"/>
    <col min="9985" max="9987" width="16.5703125" customWidth="1"/>
    <col min="9988" max="9999" width="14.5703125" customWidth="1"/>
    <col min="10241" max="10243" width="16.5703125" customWidth="1"/>
    <col min="10244" max="10255" width="14.5703125" customWidth="1"/>
    <col min="10497" max="10499" width="16.5703125" customWidth="1"/>
    <col min="10500" max="10511" width="14.5703125" customWidth="1"/>
    <col min="10753" max="10755" width="16.5703125" customWidth="1"/>
    <col min="10756" max="10767" width="14.5703125" customWidth="1"/>
    <col min="11009" max="11011" width="16.5703125" customWidth="1"/>
    <col min="11012" max="11023" width="14.5703125" customWidth="1"/>
    <col min="11265" max="11267" width="16.5703125" customWidth="1"/>
    <col min="11268" max="11279" width="14.5703125" customWidth="1"/>
    <col min="11521" max="11523" width="16.5703125" customWidth="1"/>
    <col min="11524" max="11535" width="14.5703125" customWidth="1"/>
    <col min="11777" max="11779" width="16.5703125" customWidth="1"/>
    <col min="11780" max="11791" width="14.5703125" customWidth="1"/>
    <col min="12033" max="12035" width="16.5703125" customWidth="1"/>
    <col min="12036" max="12047" width="14.5703125" customWidth="1"/>
    <col min="12289" max="12291" width="16.5703125" customWidth="1"/>
    <col min="12292" max="12303" width="14.5703125" customWidth="1"/>
    <col min="12545" max="12547" width="16.5703125" customWidth="1"/>
    <col min="12548" max="12559" width="14.5703125" customWidth="1"/>
    <col min="12801" max="12803" width="16.5703125" customWidth="1"/>
    <col min="12804" max="12815" width="14.5703125" customWidth="1"/>
    <col min="13057" max="13059" width="16.5703125" customWidth="1"/>
    <col min="13060" max="13071" width="14.5703125" customWidth="1"/>
    <col min="13313" max="13315" width="16.5703125" customWidth="1"/>
    <col min="13316" max="13327" width="14.5703125" customWidth="1"/>
    <col min="13569" max="13571" width="16.5703125" customWidth="1"/>
    <col min="13572" max="13583" width="14.5703125" customWidth="1"/>
    <col min="13825" max="13827" width="16.5703125" customWidth="1"/>
    <col min="13828" max="13839" width="14.5703125" customWidth="1"/>
    <col min="14081" max="14083" width="16.5703125" customWidth="1"/>
    <col min="14084" max="14095" width="14.5703125" customWidth="1"/>
    <col min="14337" max="14339" width="16.5703125" customWidth="1"/>
    <col min="14340" max="14351" width="14.5703125" customWidth="1"/>
    <col min="14593" max="14595" width="16.5703125" customWidth="1"/>
    <col min="14596" max="14607" width="14.5703125" customWidth="1"/>
    <col min="14849" max="14851" width="16.5703125" customWidth="1"/>
    <col min="14852" max="14863" width="14.5703125" customWidth="1"/>
    <col min="15105" max="15107" width="16.5703125" customWidth="1"/>
    <col min="15108" max="15119" width="14.5703125" customWidth="1"/>
    <col min="15361" max="15363" width="16.5703125" customWidth="1"/>
    <col min="15364" max="15375" width="14.5703125" customWidth="1"/>
    <col min="15617" max="15619" width="16.5703125" customWidth="1"/>
    <col min="15620" max="15631" width="14.5703125" customWidth="1"/>
    <col min="15873" max="15875" width="16.5703125" customWidth="1"/>
    <col min="15876" max="15887" width="14.5703125" customWidth="1"/>
    <col min="16129" max="16131" width="16.5703125" customWidth="1"/>
    <col min="16132" max="16143" width="14.5703125" customWidth="1"/>
  </cols>
  <sheetData>
    <row r="1" spans="1:15" ht="75">
      <c r="A1" s="253" t="s">
        <v>244</v>
      </c>
      <c r="B1" s="253" t="s">
        <v>41</v>
      </c>
      <c r="C1" s="253" t="s">
        <v>245</v>
      </c>
      <c r="D1" s="253" t="s">
        <v>246</v>
      </c>
      <c r="E1" s="253" t="s">
        <v>247</v>
      </c>
      <c r="F1" s="253" t="s">
        <v>248</v>
      </c>
      <c r="G1" s="253" t="s">
        <v>249</v>
      </c>
      <c r="H1" s="253" t="s">
        <v>250</v>
      </c>
      <c r="I1" s="253" t="s">
        <v>251</v>
      </c>
      <c r="J1" s="253" t="s">
        <v>252</v>
      </c>
      <c r="K1" s="253" t="s">
        <v>253</v>
      </c>
      <c r="L1" s="253" t="s">
        <v>254</v>
      </c>
      <c r="M1" s="253" t="s">
        <v>252</v>
      </c>
      <c r="N1" s="253" t="s">
        <v>253</v>
      </c>
      <c r="O1" s="253" t="s">
        <v>254</v>
      </c>
    </row>
    <row r="2" spans="1:15">
      <c r="A2" s="254" t="s">
        <v>189</v>
      </c>
      <c r="B2" s="254" t="s">
        <v>31</v>
      </c>
      <c r="C2" s="254" t="str">
        <f>CONCATENATE(B2,A2)</f>
        <v>ACTElectricity</v>
      </c>
      <c r="D2" s="254">
        <v>0</v>
      </c>
      <c r="E2" s="254">
        <v>0.81</v>
      </c>
      <c r="F2" s="254">
        <v>0.09</v>
      </c>
      <c r="G2" s="254" t="s">
        <v>255</v>
      </c>
      <c r="H2" s="254"/>
      <c r="I2" s="254"/>
      <c r="J2" s="254">
        <v>0.81</v>
      </c>
      <c r="K2" s="254">
        <v>0.9</v>
      </c>
      <c r="L2" s="254" t="s">
        <v>255</v>
      </c>
      <c r="M2" s="255">
        <f>J2</f>
        <v>0.81</v>
      </c>
      <c r="N2" s="255">
        <f>K2</f>
        <v>0.9</v>
      </c>
      <c r="O2" s="256" t="s">
        <v>255</v>
      </c>
    </row>
    <row r="3" spans="1:15">
      <c r="A3" s="254" t="s">
        <v>189</v>
      </c>
      <c r="B3" s="254" t="s">
        <v>30</v>
      </c>
      <c r="C3" s="254" t="str">
        <f t="shared" ref="C3:C17" si="0">CONCATENATE(B3,A3)</f>
        <v>NSWElectricity</v>
      </c>
      <c r="D3" s="254">
        <v>0</v>
      </c>
      <c r="E3" s="254">
        <v>0.81</v>
      </c>
      <c r="F3" s="254">
        <v>0.09</v>
      </c>
      <c r="G3" s="254" t="s">
        <v>255</v>
      </c>
      <c r="H3" s="254"/>
      <c r="I3" s="254"/>
      <c r="J3" s="254">
        <v>0.81</v>
      </c>
      <c r="K3" s="254">
        <v>0.9</v>
      </c>
      <c r="L3" s="254" t="s">
        <v>255</v>
      </c>
      <c r="M3" s="255">
        <f t="shared" ref="M3:N9" si="1">J3</f>
        <v>0.81</v>
      </c>
      <c r="N3" s="255">
        <f t="shared" si="1"/>
        <v>0.9</v>
      </c>
      <c r="O3" s="256" t="s">
        <v>255</v>
      </c>
    </row>
    <row r="4" spans="1:15">
      <c r="A4" s="254" t="s">
        <v>189</v>
      </c>
      <c r="B4" s="254" t="s">
        <v>29</v>
      </c>
      <c r="C4" s="254" t="str">
        <f t="shared" si="0"/>
        <v>NTElectricity</v>
      </c>
      <c r="D4" s="254">
        <v>0</v>
      </c>
      <c r="E4" s="254">
        <v>0.62</v>
      </c>
      <c r="F4" s="254">
        <v>7.0000000000000007E-2</v>
      </c>
      <c r="G4" s="254" t="s">
        <v>255</v>
      </c>
      <c r="H4" s="254"/>
      <c r="I4" s="254"/>
      <c r="J4" s="254">
        <v>0.62</v>
      </c>
      <c r="K4" s="254">
        <v>0.69</v>
      </c>
      <c r="L4" s="254" t="s">
        <v>255</v>
      </c>
      <c r="M4" s="255">
        <f t="shared" si="1"/>
        <v>0.62</v>
      </c>
      <c r="N4" s="255">
        <f t="shared" si="1"/>
        <v>0.69</v>
      </c>
      <c r="O4" s="256" t="s">
        <v>255</v>
      </c>
    </row>
    <row r="5" spans="1:15">
      <c r="A5" s="254" t="s">
        <v>189</v>
      </c>
      <c r="B5" s="254" t="s">
        <v>33</v>
      </c>
      <c r="C5" s="254" t="str">
        <f t="shared" si="0"/>
        <v>QLDElectricity</v>
      </c>
      <c r="D5" s="254">
        <v>0</v>
      </c>
      <c r="E5" s="254">
        <v>0.81</v>
      </c>
      <c r="F5" s="254">
        <v>0.12</v>
      </c>
      <c r="G5" s="254" t="s">
        <v>255</v>
      </c>
      <c r="H5" s="254"/>
      <c r="I5" s="254"/>
      <c r="J5" s="254">
        <v>0.81</v>
      </c>
      <c r="K5" s="254">
        <v>0.93</v>
      </c>
      <c r="L5" s="254" t="s">
        <v>255</v>
      </c>
      <c r="M5" s="255">
        <f t="shared" si="1"/>
        <v>0.81</v>
      </c>
      <c r="N5" s="255">
        <f t="shared" si="1"/>
        <v>0.93</v>
      </c>
      <c r="O5" s="256" t="s">
        <v>255</v>
      </c>
    </row>
    <row r="6" spans="1:15">
      <c r="A6" s="254" t="s">
        <v>189</v>
      </c>
      <c r="B6" s="254" t="s">
        <v>34</v>
      </c>
      <c r="C6" s="254" t="str">
        <f t="shared" si="0"/>
        <v>SAElectricity</v>
      </c>
      <c r="D6" s="254">
        <v>0</v>
      </c>
      <c r="E6" s="254">
        <v>0.43</v>
      </c>
      <c r="F6" s="254">
        <v>0.09</v>
      </c>
      <c r="G6" s="254" t="s">
        <v>255</v>
      </c>
      <c r="H6" s="254"/>
      <c r="I6" s="254"/>
      <c r="J6" s="254">
        <v>0.43</v>
      </c>
      <c r="K6" s="254">
        <v>0.52</v>
      </c>
      <c r="L6" s="254" t="s">
        <v>255</v>
      </c>
      <c r="M6" s="255">
        <f t="shared" si="1"/>
        <v>0.43</v>
      </c>
      <c r="N6" s="255">
        <f t="shared" si="1"/>
        <v>0.52</v>
      </c>
      <c r="O6" s="256" t="s">
        <v>255</v>
      </c>
    </row>
    <row r="7" spans="1:15">
      <c r="A7" s="254" t="s">
        <v>189</v>
      </c>
      <c r="B7" s="254" t="s">
        <v>36</v>
      </c>
      <c r="C7" s="254" t="str">
        <f t="shared" si="0"/>
        <v>TASElectricity</v>
      </c>
      <c r="D7" s="254">
        <v>0</v>
      </c>
      <c r="E7" s="254">
        <v>0.17</v>
      </c>
      <c r="F7" s="254">
        <v>0.02</v>
      </c>
      <c r="G7" s="254" t="s">
        <v>255</v>
      </c>
      <c r="H7" s="254"/>
      <c r="I7" s="254"/>
      <c r="J7" s="254">
        <v>0.17</v>
      </c>
      <c r="K7" s="254">
        <v>0.19</v>
      </c>
      <c r="L7" s="254" t="s">
        <v>255</v>
      </c>
      <c r="M7" s="255">
        <f t="shared" si="1"/>
        <v>0.17</v>
      </c>
      <c r="N7" s="255">
        <f t="shared" si="1"/>
        <v>0.19</v>
      </c>
      <c r="O7" s="256" t="s">
        <v>255</v>
      </c>
    </row>
    <row r="8" spans="1:15">
      <c r="A8" s="254" t="s">
        <v>189</v>
      </c>
      <c r="B8" s="254" t="s">
        <v>32</v>
      </c>
      <c r="C8" s="254" t="str">
        <f t="shared" si="0"/>
        <v>VICElectricity</v>
      </c>
      <c r="D8" s="254">
        <v>0</v>
      </c>
      <c r="E8" s="254">
        <v>0.98</v>
      </c>
      <c r="F8" s="254">
        <v>0.11</v>
      </c>
      <c r="G8" s="254" t="s">
        <v>255</v>
      </c>
      <c r="H8" s="254"/>
      <c r="I8" s="254"/>
      <c r="J8" s="254">
        <v>0.98</v>
      </c>
      <c r="K8" s="254">
        <v>1.0900000000000001</v>
      </c>
      <c r="L8" s="254" t="s">
        <v>255</v>
      </c>
      <c r="M8" s="255">
        <f t="shared" si="1"/>
        <v>0.98</v>
      </c>
      <c r="N8" s="255">
        <f t="shared" si="1"/>
        <v>1.0900000000000001</v>
      </c>
      <c r="O8" s="256" t="s">
        <v>255</v>
      </c>
    </row>
    <row r="9" spans="1:15">
      <c r="A9" s="254" t="s">
        <v>189</v>
      </c>
      <c r="B9" s="254" t="s">
        <v>35</v>
      </c>
      <c r="C9" s="254" t="str">
        <f t="shared" si="0"/>
        <v>WAElectricity</v>
      </c>
      <c r="D9" s="254">
        <v>0</v>
      </c>
      <c r="E9" s="254">
        <v>0.68</v>
      </c>
      <c r="F9" s="254">
        <v>0.02</v>
      </c>
      <c r="G9" s="254" t="s">
        <v>255</v>
      </c>
      <c r="H9" s="254"/>
      <c r="I9" s="254"/>
      <c r="J9" s="254">
        <v>0.68</v>
      </c>
      <c r="K9" s="254">
        <v>0.7</v>
      </c>
      <c r="L9" s="254" t="s">
        <v>255</v>
      </c>
      <c r="M9" s="255">
        <f t="shared" si="1"/>
        <v>0.68</v>
      </c>
      <c r="N9" s="255">
        <f t="shared" si="1"/>
        <v>0.7</v>
      </c>
      <c r="O9" s="256" t="s">
        <v>255</v>
      </c>
    </row>
    <row r="10" spans="1:15">
      <c r="A10" s="254" t="s">
        <v>190</v>
      </c>
      <c r="B10" s="254" t="s">
        <v>31</v>
      </c>
      <c r="C10" s="254" t="str">
        <f t="shared" si="0"/>
        <v>ACTGas</v>
      </c>
      <c r="D10" s="254">
        <v>51.53</v>
      </c>
      <c r="E10" s="254">
        <v>0</v>
      </c>
      <c r="F10" s="254">
        <v>13.1</v>
      </c>
      <c r="G10" s="254" t="s">
        <v>256</v>
      </c>
      <c r="H10" s="254"/>
      <c r="I10" s="254"/>
      <c r="J10" s="257">
        <v>5.1529999999999999E-2</v>
      </c>
      <c r="K10" s="257">
        <v>6.4630000000000007E-2</v>
      </c>
      <c r="L10" s="254" t="s">
        <v>257</v>
      </c>
      <c r="M10" s="255">
        <f>J10*3.6</f>
        <v>0.18550800000000001</v>
      </c>
      <c r="N10" s="255">
        <f>K10*3.6</f>
        <v>0.23266800000000004</v>
      </c>
      <c r="O10" s="256" t="s">
        <v>255</v>
      </c>
    </row>
    <row r="11" spans="1:15">
      <c r="A11" s="254" t="s">
        <v>190</v>
      </c>
      <c r="B11" s="254" t="s">
        <v>30</v>
      </c>
      <c r="C11" s="254" t="str">
        <f t="shared" si="0"/>
        <v>NSWGas</v>
      </c>
      <c r="D11" s="254">
        <v>51.53</v>
      </c>
      <c r="E11" s="254">
        <v>0</v>
      </c>
      <c r="F11" s="254">
        <v>13.1</v>
      </c>
      <c r="G11" s="254" t="s">
        <v>256</v>
      </c>
      <c r="H11" s="254"/>
      <c r="I11" s="254"/>
      <c r="J11" s="257">
        <v>5.1529999999999999E-2</v>
      </c>
      <c r="K11" s="257">
        <v>6.4630000000000007E-2</v>
      </c>
      <c r="L11" s="254" t="s">
        <v>257</v>
      </c>
      <c r="M11" s="255">
        <f t="shared" ref="M11:N17" si="2">J11*3.6</f>
        <v>0.18550800000000001</v>
      </c>
      <c r="N11" s="255">
        <f t="shared" si="2"/>
        <v>0.23266800000000004</v>
      </c>
      <c r="O11" s="256" t="s">
        <v>255</v>
      </c>
    </row>
    <row r="12" spans="1:15">
      <c r="A12" s="254" t="s">
        <v>190</v>
      </c>
      <c r="B12" s="254" t="s">
        <v>29</v>
      </c>
      <c r="C12" s="254" t="str">
        <f t="shared" si="0"/>
        <v>NTGas</v>
      </c>
      <c r="D12" s="254">
        <v>51.53</v>
      </c>
      <c r="E12" s="254">
        <v>0</v>
      </c>
      <c r="F12" s="254">
        <v>0</v>
      </c>
      <c r="G12" s="254" t="s">
        <v>256</v>
      </c>
      <c r="H12" s="254"/>
      <c r="I12" s="254"/>
      <c r="J12" s="257">
        <v>5.1529999999999999E-2</v>
      </c>
      <c r="K12" s="257">
        <v>5.1529999999999999E-2</v>
      </c>
      <c r="L12" s="254" t="s">
        <v>257</v>
      </c>
      <c r="M12" s="255">
        <f t="shared" si="2"/>
        <v>0.18550800000000001</v>
      </c>
      <c r="N12" s="255">
        <f t="shared" si="2"/>
        <v>0.18550800000000001</v>
      </c>
      <c r="O12" s="256" t="s">
        <v>255</v>
      </c>
    </row>
    <row r="13" spans="1:15">
      <c r="A13" s="254" t="s">
        <v>190</v>
      </c>
      <c r="B13" s="254" t="s">
        <v>33</v>
      </c>
      <c r="C13" s="254" t="str">
        <f t="shared" si="0"/>
        <v>QLDGas</v>
      </c>
      <c r="D13" s="254">
        <v>51.53</v>
      </c>
      <c r="E13" s="254">
        <v>0</v>
      </c>
      <c r="F13" s="254">
        <v>8.8000000000000007</v>
      </c>
      <c r="G13" s="254" t="s">
        <v>256</v>
      </c>
      <c r="H13" s="254"/>
      <c r="I13" s="254"/>
      <c r="J13" s="257">
        <v>5.1529999999999999E-2</v>
      </c>
      <c r="K13" s="257">
        <v>6.0330000000000002E-2</v>
      </c>
      <c r="L13" s="254" t="s">
        <v>257</v>
      </c>
      <c r="M13" s="255">
        <f t="shared" si="2"/>
        <v>0.18550800000000001</v>
      </c>
      <c r="N13" s="255">
        <f t="shared" si="2"/>
        <v>0.21718800000000002</v>
      </c>
      <c r="O13" s="256" t="s">
        <v>255</v>
      </c>
    </row>
    <row r="14" spans="1:15">
      <c r="A14" s="254" t="s">
        <v>190</v>
      </c>
      <c r="B14" s="254" t="s">
        <v>34</v>
      </c>
      <c r="C14" s="254" t="str">
        <f t="shared" si="0"/>
        <v>SAGas</v>
      </c>
      <c r="D14" s="254">
        <v>51.53</v>
      </c>
      <c r="E14" s="254">
        <v>0</v>
      </c>
      <c r="F14" s="254">
        <v>10.7</v>
      </c>
      <c r="G14" s="254" t="s">
        <v>256</v>
      </c>
      <c r="H14" s="254"/>
      <c r="I14" s="254"/>
      <c r="J14" s="257">
        <v>5.1529999999999999E-2</v>
      </c>
      <c r="K14" s="257">
        <v>6.2230000000000001E-2</v>
      </c>
      <c r="L14" s="254" t="s">
        <v>257</v>
      </c>
      <c r="M14" s="255">
        <f t="shared" si="2"/>
        <v>0.18550800000000001</v>
      </c>
      <c r="N14" s="255">
        <f t="shared" si="2"/>
        <v>0.224028</v>
      </c>
      <c r="O14" s="256" t="s">
        <v>255</v>
      </c>
    </row>
    <row r="15" spans="1:15">
      <c r="A15" s="254" t="s">
        <v>190</v>
      </c>
      <c r="B15" s="254" t="s">
        <v>36</v>
      </c>
      <c r="C15" s="254" t="str">
        <f t="shared" si="0"/>
        <v>TASGas</v>
      </c>
      <c r="D15" s="254">
        <v>51.53</v>
      </c>
      <c r="E15" s="254">
        <v>0</v>
      </c>
      <c r="F15" s="254">
        <v>0</v>
      </c>
      <c r="G15" s="254" t="s">
        <v>256</v>
      </c>
      <c r="H15" s="254"/>
      <c r="I15" s="254"/>
      <c r="J15" s="257">
        <v>5.1529999999999999E-2</v>
      </c>
      <c r="K15" s="257">
        <v>5.1529999999999999E-2</v>
      </c>
      <c r="L15" s="254" t="s">
        <v>257</v>
      </c>
      <c r="M15" s="255">
        <f t="shared" si="2"/>
        <v>0.18550800000000001</v>
      </c>
      <c r="N15" s="255">
        <f t="shared" si="2"/>
        <v>0.18550800000000001</v>
      </c>
      <c r="O15" s="256" t="s">
        <v>255</v>
      </c>
    </row>
    <row r="16" spans="1:15">
      <c r="A16" s="254" t="s">
        <v>190</v>
      </c>
      <c r="B16" s="254" t="s">
        <v>32</v>
      </c>
      <c r="C16" s="254" t="str">
        <f t="shared" si="0"/>
        <v>VICGas</v>
      </c>
      <c r="D16" s="254">
        <v>51.53</v>
      </c>
      <c r="E16" s="254">
        <v>0</v>
      </c>
      <c r="F16" s="254">
        <v>4</v>
      </c>
      <c r="G16" s="254" t="s">
        <v>256</v>
      </c>
      <c r="H16" s="254"/>
      <c r="I16" s="254"/>
      <c r="J16" s="257">
        <v>5.1529999999999999E-2</v>
      </c>
      <c r="K16" s="257">
        <v>5.5530000000000003E-2</v>
      </c>
      <c r="L16" s="254" t="s">
        <v>257</v>
      </c>
      <c r="M16" s="255">
        <f t="shared" si="2"/>
        <v>0.18550800000000001</v>
      </c>
      <c r="N16" s="255">
        <f t="shared" si="2"/>
        <v>0.199908</v>
      </c>
      <c r="O16" s="256" t="s">
        <v>255</v>
      </c>
    </row>
    <row r="17" spans="1:15">
      <c r="A17" s="254" t="s">
        <v>190</v>
      </c>
      <c r="B17" s="254" t="s">
        <v>35</v>
      </c>
      <c r="C17" s="254" t="str">
        <f t="shared" si="0"/>
        <v>WAGas</v>
      </c>
      <c r="D17" s="254">
        <v>51.53</v>
      </c>
      <c r="E17" s="254">
        <v>0</v>
      </c>
      <c r="F17" s="254">
        <v>4.0999999999999996</v>
      </c>
      <c r="G17" s="254" t="s">
        <v>256</v>
      </c>
      <c r="H17" s="254"/>
      <c r="I17" s="254"/>
      <c r="J17" s="257">
        <v>5.1529999999999999E-2</v>
      </c>
      <c r="K17" s="257">
        <v>5.5629999999999999E-2</v>
      </c>
      <c r="L17" s="254" t="s">
        <v>257</v>
      </c>
      <c r="M17" s="255">
        <f t="shared" si="2"/>
        <v>0.18550800000000001</v>
      </c>
      <c r="N17" s="255">
        <f t="shared" si="2"/>
        <v>0.200268</v>
      </c>
      <c r="O17" s="256" t="s">
        <v>255</v>
      </c>
    </row>
    <row r="18" spans="1:15">
      <c r="A18" s="254" t="s">
        <v>191</v>
      </c>
      <c r="B18" s="254" t="s">
        <v>258</v>
      </c>
      <c r="C18" s="254"/>
      <c r="D18" s="254">
        <v>90.24</v>
      </c>
      <c r="E18" s="254">
        <v>0</v>
      </c>
      <c r="F18" s="254">
        <v>3</v>
      </c>
      <c r="G18" s="254" t="s">
        <v>256</v>
      </c>
      <c r="H18" s="254">
        <v>27</v>
      </c>
      <c r="I18" s="254" t="s">
        <v>259</v>
      </c>
      <c r="J18" s="257">
        <v>2.43648</v>
      </c>
      <c r="K18" s="257">
        <v>2.5174799999999999</v>
      </c>
      <c r="L18" s="254" t="s">
        <v>260</v>
      </c>
      <c r="M18" s="255">
        <f>(D18+E18)*0.0036</f>
        <v>0.32486399999999999</v>
      </c>
      <c r="N18" s="255">
        <f>(D18+E18+F18)*0.0036</f>
        <v>0.33566399999999996</v>
      </c>
      <c r="O18" s="256" t="s">
        <v>255</v>
      </c>
    </row>
    <row r="19" spans="1:15">
      <c r="A19" s="254" t="s">
        <v>261</v>
      </c>
      <c r="B19" s="254" t="s">
        <v>258</v>
      </c>
      <c r="C19" s="254"/>
      <c r="D19" s="254">
        <v>70.2</v>
      </c>
      <c r="E19" s="254">
        <v>0</v>
      </c>
      <c r="F19" s="254">
        <v>3.6</v>
      </c>
      <c r="G19" s="254" t="s">
        <v>256</v>
      </c>
      <c r="H19" s="254">
        <v>38.6</v>
      </c>
      <c r="I19" s="254" t="s">
        <v>262</v>
      </c>
      <c r="J19" s="257">
        <v>2.7097199999999999</v>
      </c>
      <c r="K19" s="257">
        <v>2.8486799999999999</v>
      </c>
      <c r="L19" s="254" t="s">
        <v>263</v>
      </c>
      <c r="M19" s="255">
        <f>(D19+E19)*0.0036</f>
        <v>0.25272</v>
      </c>
      <c r="N19" s="255">
        <f>(D19+E19+F19)*0.0036</f>
        <v>0.26567999999999997</v>
      </c>
      <c r="O19" s="256" t="s">
        <v>255</v>
      </c>
    </row>
    <row r="20" spans="1:15">
      <c r="A20" s="254" t="s">
        <v>264</v>
      </c>
      <c r="B20" s="254" t="s">
        <v>258</v>
      </c>
      <c r="C20" s="254"/>
      <c r="D20" s="254">
        <v>60.6</v>
      </c>
      <c r="E20" s="254">
        <v>0</v>
      </c>
      <c r="F20" s="254">
        <v>3.6</v>
      </c>
      <c r="G20" s="254" t="s">
        <v>256</v>
      </c>
      <c r="H20" s="254">
        <v>25.7</v>
      </c>
      <c r="I20" s="254" t="s">
        <v>262</v>
      </c>
      <c r="J20" s="257">
        <v>1.55742</v>
      </c>
      <c r="K20" s="257">
        <v>1.64994</v>
      </c>
      <c r="L20" s="254" t="s">
        <v>263</v>
      </c>
      <c r="M20" s="255">
        <f>(D20+E20)*0.0036</f>
        <v>0.21815999999999999</v>
      </c>
      <c r="N20" s="255">
        <f>(D20+E20+F20)*0.0036</f>
        <v>0.23111999999999999</v>
      </c>
      <c r="O20" s="256" t="s">
        <v>255</v>
      </c>
    </row>
    <row r="21" spans="1:15" ht="14.1" customHeight="1"/>
  </sheetData>
  <phoneticPr fontId="7"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16" ma:contentTypeDescription="Create a new document." ma:contentTypeScope="" ma:versionID="30ccee48a93a69391bf83b0642de3f6b">
  <xsd:schema xmlns:xsd="http://www.w3.org/2001/XMLSchema" xmlns:xs="http://www.w3.org/2001/XMLSchema" xmlns:p="http://schemas.microsoft.com/office/2006/metadata/properties" xmlns:ns1="http://schemas.microsoft.com/sharepoint/v3" xmlns:ns2="5bee7c71-cfe6-48ab-9ba7-3a914dd5e4c4" xmlns:ns3="d169844b-d1ff-4126-87e2-905c6feede16" targetNamespace="http://schemas.microsoft.com/office/2006/metadata/properties" ma:root="true" ma:fieldsID="965b3441a461b635a41b3183dcf94d3d" ns1:_="" ns2:_="" ns3:_="">
    <xsd:import namespace="http://schemas.microsoft.com/sharepoint/v3"/>
    <xsd:import namespace="5bee7c71-cfe6-48ab-9ba7-3a914dd5e4c4"/>
    <xsd:import namespace="d169844b-d1ff-4126-87e2-905c6feede16"/>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documentManagement>
</p:properties>
</file>

<file path=customXml/itemProps1.xml><?xml version="1.0" encoding="utf-8"?>
<ds:datastoreItem xmlns:ds="http://schemas.openxmlformats.org/officeDocument/2006/customXml" ds:itemID="{8AA4787B-5E77-492C-9C62-3389D2613F86}">
  <ds:schemaRefs>
    <ds:schemaRef ds:uri="http://schemas.microsoft.com/sharepoint/v3/contenttype/forms"/>
  </ds:schemaRefs>
</ds:datastoreItem>
</file>

<file path=customXml/itemProps2.xml><?xml version="1.0" encoding="utf-8"?>
<ds:datastoreItem xmlns:ds="http://schemas.openxmlformats.org/officeDocument/2006/customXml" ds:itemID="{F93EF22F-2E8C-45E2-BC82-580CD306A6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ee7c71-cfe6-48ab-9ba7-3a914dd5e4c4"/>
    <ds:schemaRef ds:uri="d169844b-d1ff-4126-87e2-905c6feede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678B0B-3B8F-4054-95B3-9DC9C5242071}">
  <ds:schemaRefs>
    <ds:schemaRef ds:uri="http://schemas.microsoft.com/sharepoint/v3"/>
    <ds:schemaRef ds:uri="http://purl.org/dc/terms/"/>
    <ds:schemaRef ds:uri="http://schemas.openxmlformats.org/package/2006/metadata/core-properties"/>
    <ds:schemaRef ds:uri="d169844b-d1ff-4126-87e2-905c6feede16"/>
    <ds:schemaRef ds:uri="http://schemas.microsoft.com/office/2006/documentManagement/types"/>
    <ds:schemaRef ds:uri="http://schemas.microsoft.com/office/infopath/2007/PartnerControls"/>
    <ds:schemaRef ds:uri="http://purl.org/dc/elements/1.1/"/>
    <ds:schemaRef ds:uri="http://schemas.microsoft.com/office/2006/metadata/properties"/>
    <ds:schemaRef ds:uri="5bee7c71-cfe6-48ab-9ba7-3a914dd5e4c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IT Equipment</vt:lpstr>
      <vt:lpstr>Infrastructure</vt:lpstr>
      <vt:lpstr>Whole Facility</vt:lpstr>
      <vt:lpstr>Data Centre Reverse Calculator</vt:lpstr>
      <vt:lpstr>Data Centre_ERF</vt:lpstr>
      <vt:lpstr>Climate_zones</vt:lpstr>
      <vt:lpstr>Climate_pcode_xref</vt:lpstr>
      <vt:lpstr>SGEx</vt:lpstr>
      <vt:lpstr>NGA factors 2020</vt:lpstr>
      <vt:lpstr>'Data Centre_ERF'!Print_Area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Ron.Pulido@environment.nsw.gov.au</dc:creator>
  <cp:keywords/>
  <dc:description/>
  <cp:lastModifiedBy>Sarah Graham</cp:lastModifiedBy>
  <cp:revision/>
  <dcterms:created xsi:type="dcterms:W3CDTF">2021-01-04T02:42:11Z</dcterms:created>
  <dcterms:modified xsi:type="dcterms:W3CDTF">2021-10-07T21:39:52Z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ies>
</file>